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marques\Desktop\"/>
    </mc:Choice>
  </mc:AlternateContent>
  <bookViews>
    <workbookView xWindow="0" yWindow="0" windowWidth="28800" windowHeight="12435"/>
  </bookViews>
  <sheets>
    <sheet name="RUBRADO" sheetId="1" r:id="rId1"/>
    <sheet name="CRONO+FLUJO" sheetId="2" r:id="rId2"/>
  </sheets>
  <calcPr calcId="152511" fullCalcOnLoad="1" iterateDelta="1E-4"/>
</workbook>
</file>

<file path=xl/calcChain.xml><?xml version="1.0" encoding="utf-8"?>
<calcChain xmlns="http://schemas.openxmlformats.org/spreadsheetml/2006/main">
  <c r="F28" i="2" l="1"/>
  <c r="G29" i="2" s="1"/>
  <c r="B54" i="2"/>
  <c r="B55" i="2" s="1"/>
  <c r="B56" i="2" s="1"/>
  <c r="P52" i="2"/>
  <c r="O52" i="2"/>
  <c r="N52" i="2"/>
  <c r="M52" i="2"/>
  <c r="L52" i="2"/>
  <c r="K52" i="2"/>
  <c r="K53" i="2" s="1"/>
  <c r="L53" i="2" s="1"/>
  <c r="M53" i="2" s="1"/>
  <c r="N53" i="2" s="1"/>
  <c r="O53" i="2" s="1"/>
  <c r="P53" i="2" s="1"/>
  <c r="Q50" i="2"/>
  <c r="Q49" i="2"/>
  <c r="Q47" i="2"/>
  <c r="Q46" i="2"/>
  <c r="Q44" i="2"/>
  <c r="Q43" i="2"/>
  <c r="Q41" i="2"/>
  <c r="Q40" i="2"/>
  <c r="Q38" i="2"/>
  <c r="Q37" i="2"/>
  <c r="Q35" i="2"/>
  <c r="Q34" i="2"/>
  <c r="Q32" i="2"/>
  <c r="Q31" i="2"/>
  <c r="Q29" i="2"/>
  <c r="Q28" i="2"/>
  <c r="Q26" i="2"/>
  <c r="Q25" i="2"/>
  <c r="Q23" i="2"/>
  <c r="Q22" i="2"/>
  <c r="Q20" i="2"/>
  <c r="Q19" i="2"/>
  <c r="Q17" i="2"/>
  <c r="Q16" i="2"/>
  <c r="Q14" i="2"/>
  <c r="Q13" i="2"/>
  <c r="B13" i="2"/>
  <c r="B16" i="2" s="1"/>
  <c r="B19" i="2" s="1"/>
  <c r="B22" i="2" s="1"/>
  <c r="B25" i="2" s="1"/>
  <c r="B28" i="2" s="1"/>
  <c r="B31" i="2" s="1"/>
  <c r="B34" i="2" s="1"/>
  <c r="B37" i="2" s="1"/>
  <c r="B40" i="2" s="1"/>
  <c r="B43" i="2" s="1"/>
  <c r="B46" i="2" s="1"/>
  <c r="B49" i="2" s="1"/>
  <c r="Q11" i="2"/>
  <c r="Q10" i="2"/>
  <c r="J114" i="1"/>
  <c r="I113" i="1"/>
  <c r="F49" i="2" s="1"/>
  <c r="G50" i="2" s="1"/>
  <c r="G113" i="1"/>
  <c r="G119" i="1" s="1"/>
  <c r="G120" i="1" s="1"/>
  <c r="G111" i="1"/>
  <c r="G110" i="1"/>
  <c r="B110" i="1"/>
  <c r="B111" i="1" s="1"/>
  <c r="I109" i="1"/>
  <c r="J111" i="1" s="1"/>
  <c r="G107" i="1"/>
  <c r="G106" i="1"/>
  <c r="H106" i="1" s="1"/>
  <c r="G105" i="1"/>
  <c r="H105" i="1" s="1"/>
  <c r="G104" i="1"/>
  <c r="H104" i="1" s="1"/>
  <c r="G103" i="1"/>
  <c r="H103" i="1" s="1"/>
  <c r="I102" i="1"/>
  <c r="J105" i="1" s="1"/>
  <c r="G102" i="1"/>
  <c r="E43" i="2" s="1"/>
  <c r="G100" i="1"/>
  <c r="G99" i="1"/>
  <c r="G98" i="1"/>
  <c r="G97" i="1"/>
  <c r="G95" i="1" s="1"/>
  <c r="G96" i="1"/>
  <c r="H96" i="1" s="1"/>
  <c r="I95" i="1"/>
  <c r="J99" i="1" s="1"/>
  <c r="G93" i="1"/>
  <c r="H93" i="1" s="1"/>
  <c r="J92" i="1"/>
  <c r="H92" i="1"/>
  <c r="G92" i="1"/>
  <c r="G91" i="1"/>
  <c r="H91" i="1" s="1"/>
  <c r="J90" i="1"/>
  <c r="H90" i="1"/>
  <c r="G90" i="1"/>
  <c r="G89" i="1"/>
  <c r="H89" i="1" s="1"/>
  <c r="J88" i="1"/>
  <c r="H88" i="1"/>
  <c r="G88" i="1"/>
  <c r="G87" i="1"/>
  <c r="H87" i="1" s="1"/>
  <c r="J86" i="1"/>
  <c r="H86" i="1"/>
  <c r="G86" i="1"/>
  <c r="G85" i="1"/>
  <c r="H85" i="1" s="1"/>
  <c r="J84" i="1"/>
  <c r="H84" i="1"/>
  <c r="G84" i="1"/>
  <c r="G83" i="1"/>
  <c r="H83" i="1" s="1"/>
  <c r="J82" i="1"/>
  <c r="H82" i="1"/>
  <c r="G82" i="1"/>
  <c r="G81" i="1"/>
  <c r="H81" i="1" s="1"/>
  <c r="J80" i="1"/>
  <c r="H80" i="1"/>
  <c r="G80" i="1"/>
  <c r="I79" i="1"/>
  <c r="F37" i="2" s="1"/>
  <c r="G38" i="2" s="1"/>
  <c r="G79" i="1"/>
  <c r="E37" i="2" s="1"/>
  <c r="G77" i="1"/>
  <c r="H77" i="1" s="1"/>
  <c r="B77" i="1"/>
  <c r="G76" i="1"/>
  <c r="H76" i="1" s="1"/>
  <c r="I75" i="1"/>
  <c r="F34" i="2" s="1"/>
  <c r="G35" i="2" s="1"/>
  <c r="G75" i="1"/>
  <c r="G73" i="1"/>
  <c r="H73" i="1" s="1"/>
  <c r="J72" i="1"/>
  <c r="G72" i="1"/>
  <c r="H72" i="1" s="1"/>
  <c r="G71" i="1"/>
  <c r="H71" i="1" s="1"/>
  <c r="J70" i="1"/>
  <c r="G70" i="1"/>
  <c r="H70" i="1" s="1"/>
  <c r="G69" i="1"/>
  <c r="H69" i="1" s="1"/>
  <c r="J68" i="1"/>
  <c r="G68" i="1"/>
  <c r="H68" i="1" s="1"/>
  <c r="I67" i="1"/>
  <c r="J73" i="1" s="1"/>
  <c r="G67" i="1"/>
  <c r="E31" i="2" s="1"/>
  <c r="B67" i="1"/>
  <c r="B75" i="1" s="1"/>
  <c r="B79" i="1" s="1"/>
  <c r="G65" i="1"/>
  <c r="G64" i="1"/>
  <c r="G63" i="1"/>
  <c r="G62" i="1"/>
  <c r="G61" i="1"/>
  <c r="G60" i="1"/>
  <c r="G59" i="1"/>
  <c r="G58" i="1"/>
  <c r="G57" i="1"/>
  <c r="G56" i="1"/>
  <c r="B56" i="1"/>
  <c r="B57" i="1" s="1"/>
  <c r="B58" i="1" s="1"/>
  <c r="B59" i="1" s="1"/>
  <c r="B60" i="1" s="1"/>
  <c r="B61" i="1" s="1"/>
  <c r="B62" i="1" s="1"/>
  <c r="B63" i="1" s="1"/>
  <c r="B64" i="1" s="1"/>
  <c r="B65" i="1" s="1"/>
  <c r="I55" i="1"/>
  <c r="J65" i="1" s="1"/>
  <c r="G53" i="1"/>
  <c r="G52" i="1"/>
  <c r="G51" i="1"/>
  <c r="B51" i="1"/>
  <c r="B52" i="1" s="1"/>
  <c r="B53" i="1" s="1"/>
  <c r="I50" i="1"/>
  <c r="F25" i="2" s="1"/>
  <c r="G26" i="2" s="1"/>
  <c r="B50" i="1"/>
  <c r="G48" i="1"/>
  <c r="G47" i="1"/>
  <c r="G46" i="1"/>
  <c r="G45" i="1"/>
  <c r="G44" i="1"/>
  <c r="G43" i="1"/>
  <c r="G42" i="1"/>
  <c r="G41" i="1"/>
  <c r="G40" i="1"/>
  <c r="G39" i="1"/>
  <c r="G38" i="1"/>
  <c r="B38" i="1"/>
  <c r="B39" i="1" s="1"/>
  <c r="B40" i="1" s="1"/>
  <c r="B41" i="1" s="1"/>
  <c r="B42" i="1" s="1"/>
  <c r="B43" i="1" s="1"/>
  <c r="B44" i="1" s="1"/>
  <c r="B45" i="1" s="1"/>
  <c r="B46" i="1" s="1"/>
  <c r="B47" i="1" s="1"/>
  <c r="B48" i="1" s="1"/>
  <c r="I37" i="1"/>
  <c r="J48" i="1" s="1"/>
  <c r="G35" i="1"/>
  <c r="I34" i="1"/>
  <c r="J35" i="1" s="1"/>
  <c r="B34" i="1"/>
  <c r="B35" i="1" s="1"/>
  <c r="G32" i="1"/>
  <c r="G31" i="1"/>
  <c r="G30" i="1"/>
  <c r="G29" i="1"/>
  <c r="G28" i="1" s="1"/>
  <c r="B29" i="1"/>
  <c r="B30" i="1" s="1"/>
  <c r="B31" i="1" s="1"/>
  <c r="B32" i="1" s="1"/>
  <c r="I28" i="1"/>
  <c r="J30" i="1" s="1"/>
  <c r="G26" i="1"/>
  <c r="G25" i="1"/>
  <c r="G24" i="1"/>
  <c r="G23" i="1"/>
  <c r="G22" i="1"/>
  <c r="G21" i="1"/>
  <c r="G20" i="1"/>
  <c r="G19" i="1" s="1"/>
  <c r="B20" i="1"/>
  <c r="B21" i="1" s="1"/>
  <c r="B22" i="1" s="1"/>
  <c r="B23" i="1" s="1"/>
  <c r="B24" i="1" s="1"/>
  <c r="B25" i="1" s="1"/>
  <c r="B26" i="1" s="1"/>
  <c r="I19" i="1"/>
  <c r="F13" i="2" s="1"/>
  <c r="G14" i="2" s="1"/>
  <c r="G17" i="1"/>
  <c r="H17" i="1" s="1"/>
  <c r="G16" i="1"/>
  <c r="H16" i="1" s="1"/>
  <c r="G15" i="1"/>
  <c r="H15" i="1" s="1"/>
  <c r="G14" i="1"/>
  <c r="G13" i="1" s="1"/>
  <c r="I13" i="1"/>
  <c r="I116" i="1" s="1"/>
  <c r="E40" i="2" l="1"/>
  <c r="H25" i="1"/>
  <c r="E13" i="2"/>
  <c r="H23" i="1"/>
  <c r="H21" i="1"/>
  <c r="H98" i="1"/>
  <c r="E10" i="2"/>
  <c r="H22" i="1"/>
  <c r="H38" i="1"/>
  <c r="H99" i="1"/>
  <c r="H43" i="1"/>
  <c r="H100" i="1"/>
  <c r="H31" i="1"/>
  <c r="B95" i="1"/>
  <c r="B80" i="1"/>
  <c r="B81" i="1" s="1"/>
  <c r="B82" i="1" s="1"/>
  <c r="B83" i="1" s="1"/>
  <c r="B84" i="1" s="1"/>
  <c r="B85" i="1" s="1"/>
  <c r="B86" i="1" s="1"/>
  <c r="B87" i="1" s="1"/>
  <c r="B88" i="1" s="1"/>
  <c r="B89" i="1" s="1"/>
  <c r="B90" i="1" s="1"/>
  <c r="B91" i="1" s="1"/>
  <c r="B92" i="1" s="1"/>
  <c r="B93" i="1" s="1"/>
  <c r="G118" i="1"/>
  <c r="H39" i="1"/>
  <c r="H41" i="1"/>
  <c r="H44" i="1"/>
  <c r="E16" i="2"/>
  <c r="H30" i="1"/>
  <c r="H32" i="1"/>
  <c r="H47" i="1"/>
  <c r="H62" i="1"/>
  <c r="H24" i="1"/>
  <c r="H26" i="1"/>
  <c r="J19" i="1"/>
  <c r="J25" i="1"/>
  <c r="J32" i="1"/>
  <c r="G34" i="1"/>
  <c r="H35" i="1" s="1"/>
  <c r="G37" i="1"/>
  <c r="H48" i="1" s="1"/>
  <c r="J51" i="1"/>
  <c r="J53" i="1"/>
  <c r="J56" i="1"/>
  <c r="J58" i="1"/>
  <c r="J60" i="1"/>
  <c r="J62" i="1"/>
  <c r="J64" i="1"/>
  <c r="J102" i="1"/>
  <c r="J104" i="1"/>
  <c r="J106" i="1"/>
  <c r="F19" i="2"/>
  <c r="G20" i="2" s="1"/>
  <c r="F31" i="2"/>
  <c r="G32" i="2" s="1"/>
  <c r="F43" i="2"/>
  <c r="G44" i="2" s="1"/>
  <c r="J21" i="1"/>
  <c r="J23" i="1"/>
  <c r="J28" i="1"/>
  <c r="J75" i="1"/>
  <c r="J14" i="1"/>
  <c r="H20" i="1"/>
  <c r="H29" i="1"/>
  <c r="G50" i="1"/>
  <c r="G55" i="1"/>
  <c r="H60" i="1" s="1"/>
  <c r="J67" i="1"/>
  <c r="J69" i="1"/>
  <c r="J71" i="1"/>
  <c r="J76" i="1"/>
  <c r="E34" i="2"/>
  <c r="J77" i="1"/>
  <c r="H97" i="1"/>
  <c r="F40" i="2"/>
  <c r="G41" i="2" s="1"/>
  <c r="H14" i="1"/>
  <c r="J20" i="1"/>
  <c r="B68" i="1"/>
  <c r="B69" i="1" s="1"/>
  <c r="B70" i="1" s="1"/>
  <c r="B71" i="1" s="1"/>
  <c r="B72" i="1" s="1"/>
  <c r="B73" i="1" s="1"/>
  <c r="J79" i="1"/>
  <c r="J81" i="1"/>
  <c r="J83" i="1"/>
  <c r="J85" i="1"/>
  <c r="J87" i="1"/>
  <c r="J89" i="1"/>
  <c r="J91" i="1"/>
  <c r="J93" i="1"/>
  <c r="F10" i="2"/>
  <c r="F22" i="2"/>
  <c r="G23" i="2" s="1"/>
  <c r="F46" i="2"/>
  <c r="G47" i="2" s="1"/>
  <c r="J13" i="1"/>
  <c r="F16" i="2"/>
  <c r="G17" i="2" s="1"/>
  <c r="J16" i="1"/>
  <c r="J17" i="1"/>
  <c r="J22" i="1"/>
  <c r="J24" i="1"/>
  <c r="J26" i="1"/>
  <c r="J29" i="1"/>
  <c r="J31" i="1"/>
  <c r="J34" i="1"/>
  <c r="J37" i="1"/>
  <c r="J39" i="1"/>
  <c r="J41" i="1"/>
  <c r="J43" i="1"/>
  <c r="J45" i="1"/>
  <c r="J47" i="1"/>
  <c r="J96" i="1"/>
  <c r="J98" i="1"/>
  <c r="J100" i="1"/>
  <c r="J107" i="1"/>
  <c r="J110" i="1"/>
  <c r="J113" i="1"/>
  <c r="E49" i="2"/>
  <c r="J15" i="1"/>
  <c r="J50" i="1"/>
  <c r="J52" i="1"/>
  <c r="J55" i="1"/>
  <c r="J57" i="1"/>
  <c r="J59" i="1"/>
  <c r="J61" i="1"/>
  <c r="J63" i="1"/>
  <c r="J103" i="1"/>
  <c r="G109" i="1"/>
  <c r="H111" i="1" s="1"/>
  <c r="H114" i="1"/>
  <c r="J38" i="1"/>
  <c r="J40" i="1"/>
  <c r="J42" i="1"/>
  <c r="J44" i="1"/>
  <c r="J46" i="1"/>
  <c r="J95" i="1"/>
  <c r="J97" i="1"/>
  <c r="J109" i="1"/>
  <c r="E25" i="2" l="1"/>
  <c r="H56" i="1"/>
  <c r="H110" i="1"/>
  <c r="G116" i="1"/>
  <c r="H64" i="1"/>
  <c r="B102" i="1"/>
  <c r="B103" i="1" s="1"/>
  <c r="B104" i="1" s="1"/>
  <c r="B105" i="1" s="1"/>
  <c r="B106" i="1" s="1"/>
  <c r="B107" i="1" s="1"/>
  <c r="B96" i="1"/>
  <c r="B97" i="1" s="1"/>
  <c r="B98" i="1" s="1"/>
  <c r="B99" i="1" s="1"/>
  <c r="B100" i="1" s="1"/>
  <c r="H58" i="1"/>
  <c r="H65" i="1"/>
  <c r="H52" i="1"/>
  <c r="H63" i="1"/>
  <c r="H61" i="1"/>
  <c r="F53" i="2"/>
  <c r="G11" i="2"/>
  <c r="G53" i="2" s="1"/>
  <c r="H57" i="1"/>
  <c r="H53" i="1"/>
  <c r="E22" i="2"/>
  <c r="H42" i="1"/>
  <c r="H40" i="1"/>
  <c r="H45" i="1"/>
  <c r="H46" i="1"/>
  <c r="E55" i="2"/>
  <c r="G121" i="1"/>
  <c r="E46" i="2"/>
  <c r="E28" i="2"/>
  <c r="E19" i="2"/>
  <c r="H34" i="1"/>
  <c r="H59" i="1"/>
  <c r="H51" i="1"/>
  <c r="E53" i="2" l="1"/>
  <c r="G117" i="1"/>
  <c r="H28" i="1"/>
  <c r="H67" i="1"/>
  <c r="H95" i="1"/>
  <c r="H79" i="1"/>
  <c r="H19" i="1"/>
  <c r="H102" i="1"/>
  <c r="H113" i="1"/>
  <c r="H75" i="1"/>
  <c r="H13" i="1"/>
  <c r="J116" i="1"/>
  <c r="H55" i="1"/>
  <c r="H37" i="1"/>
  <c r="H109" i="1"/>
  <c r="H50" i="1"/>
  <c r="E54" i="2" l="1"/>
  <c r="E56" i="2" s="1"/>
  <c r="H117" i="1"/>
  <c r="G122" i="1"/>
</calcChain>
</file>

<file path=xl/sharedStrings.xml><?xml version="1.0" encoding="utf-8"?>
<sst xmlns="http://schemas.openxmlformats.org/spreadsheetml/2006/main" count="275" uniqueCount="135">
  <si>
    <t>CENTRALIDAD DE LA PAZ</t>
  </si>
  <si>
    <t>LLAMADO N°5 2023</t>
  </si>
  <si>
    <t>Versión 1.1 | abril de 2023</t>
  </si>
  <si>
    <r>
      <t>1.</t>
    </r>
    <r>
      <rPr>
        <sz val="12"/>
        <color rgb="FF000000"/>
        <rFont val="Arial"/>
        <family val="2"/>
      </rPr>
      <t>El oferente deberá calcular los metrajes asumiendo con su propuesta, la ejecución de la totalidad de las obras, sin costos adicionales. La oferta debe incluir la totalidad de los trabajos necesarios para la completa ejecución del proyecto licitado y total cumplimiento del alcance descrito.</t>
    </r>
    <r>
      <rPr>
        <sz val="12"/>
        <color rgb="FF000000"/>
        <rFont val="Arial"/>
        <family val="2"/>
      </rPr>
      <t xml:space="preserve">
</t>
    </r>
    <r>
      <rPr>
        <b/>
        <sz val="12"/>
        <color rgb="FF000000"/>
        <rFont val="Arial"/>
        <family val="2"/>
      </rPr>
      <t>2.</t>
    </r>
    <r>
      <rPr>
        <sz val="12"/>
        <color rgb="FF000000"/>
        <rFont val="Arial"/>
        <family val="2"/>
      </rPr>
      <t>Si la empresa oferente considera necesario, podrá agregar los rubros e ítems que crea necesarios para la cotización, sin modificar el formato del Formulario 4.El proponente presentará el rubrado en el orden detallado en el mismo.</t>
    </r>
    <r>
      <rPr>
        <sz val="12"/>
        <color rgb="FF000000"/>
        <rFont val="Arial"/>
        <family val="2"/>
      </rPr>
      <t xml:space="preserve">
</t>
    </r>
    <r>
      <rPr>
        <b/>
        <sz val="12"/>
        <color rgb="FF000000"/>
        <rFont val="Arial"/>
        <family val="2"/>
      </rPr>
      <t>3.</t>
    </r>
    <r>
      <rPr>
        <sz val="12"/>
        <color rgb="FF000000"/>
        <rFont val="Arial"/>
        <family val="2"/>
      </rPr>
      <t>De entender que el rubro no corresponde, se indicará metraje igual a 0 sin eliminarlo y cotizando el precio unitario.</t>
    </r>
  </si>
  <si>
    <t>NOMBRE DEL OFERENTE:</t>
  </si>
  <si>
    <t>RUT:</t>
  </si>
  <si>
    <t>FECHA:</t>
  </si>
  <si>
    <t>RUBRO</t>
  </si>
  <si>
    <t>UNIDAD</t>
  </si>
  <si>
    <t>CANT.</t>
  </si>
  <si>
    <t>UNITARIO</t>
  </si>
  <si>
    <t>SUBRUBRO</t>
  </si>
  <si>
    <t>MONTO IMPONIBLE</t>
  </si>
  <si>
    <t>OBSERVACIONES</t>
  </si>
  <si>
    <t>número</t>
  </si>
  <si>
    <t>descripción o prototipo</t>
  </si>
  <si>
    <t>$ U</t>
  </si>
  <si>
    <t>%</t>
  </si>
  <si>
    <t>A</t>
  </si>
  <si>
    <t>ACONDICIONAMIENTO EDILICIO</t>
  </si>
  <si>
    <t>ACTUACIONES PROFESIONALES</t>
  </si>
  <si>
    <t>ESTUDIO DE SEGURIDAD E HIGIENE (INCLUYE ACTUACIONES TÉCNICAS)</t>
  </si>
  <si>
    <t>GL.</t>
  </si>
  <si>
    <t>HABILITACIONES Y PERMISOS ANTE ORGANISMOS PÚBLICOS</t>
  </si>
  <si>
    <t>DIRECCIÓN DE OBRA</t>
  </si>
  <si>
    <t>D</t>
  </si>
  <si>
    <t>PROYECTO EJECUTIVO (RUBRO ELÉCTICA Y ESTRUCTURA DE EQUIPAMIENTO BANCO)</t>
  </si>
  <si>
    <t>DEMOLICIONES, RETIROS, EXCAVACIONES Y RELLENOS</t>
  </si>
  <si>
    <t>RETIRO DE EQUIPAMIENTO EXISTENTE Y ELEMENTOS ADOSADOS</t>
  </si>
  <si>
    <t>DEMOLICION DE PAVIMENTOS EXISTENTES</t>
  </si>
  <si>
    <t>M3</t>
  </si>
  <si>
    <t>DEMOLICION DE CONTRAPISOS</t>
  </si>
  <si>
    <t>DEMOLICIÓN DE CORDONES EXISTENTES</t>
  </si>
  <si>
    <t>ML.</t>
  </si>
  <si>
    <t>REMOCIÓN DE CORDONES DE GRANITO</t>
  </si>
  <si>
    <t>EXCAVACION NO CLASIFICADA A DEPÓSITO</t>
  </si>
  <si>
    <t>RELLENOS - BASE GRANULAR</t>
  </si>
  <si>
    <t>FUNDACIONES</t>
  </si>
  <si>
    <t>DADOS DE HORMIGÓN PARA REFUGIOS PEATONALES</t>
  </si>
  <si>
    <t>FUNDACIONES BANCOS DE HORMIGÓN IN SITU</t>
  </si>
  <si>
    <t>DADOS DE HORMIGÓN PARA COLUMNAS DE ALUMBRADO</t>
  </si>
  <si>
    <t>DADOS DE HORMIGÓN PARA CARTELERÍA</t>
  </si>
  <si>
    <t>CONTRAPISO</t>
  </si>
  <si>
    <t>CONTRAPISO DE HORMIGÓN</t>
  </si>
  <si>
    <t>PAVIMENTOS, VADOS PEATONALES, RAMPAS VEHICULARES, REGUERA Y CORDONES</t>
  </si>
  <si>
    <t>PAVIMENTO DE HORMIGÓN EN FAJAS TERMINACIÓN ALISADO</t>
  </si>
  <si>
    <t>M2</t>
  </si>
  <si>
    <t>PAVIMENTO DE HORMIGÓN EN FAJAS TERMINACIÓN LUSTRADO</t>
  </si>
  <si>
    <t>VADOS PEATONALES EN ESQUINAS</t>
  </si>
  <si>
    <t>VADOS PEATONALES EN CEBRAS</t>
  </si>
  <si>
    <t>REBAJE DE CORDOÓN RAMPAS VEHICULARES</t>
  </si>
  <si>
    <t>SUMINISTRO Y COLOCACIÓN DE CORDONES PREFABRICADOS</t>
  </si>
  <si>
    <t>CORDONES IN SITU (TRAMOS CURVOS)</t>
  </si>
  <si>
    <t>SUMINISTRO Y COLOCACIÓN DE DUCTOS</t>
  </si>
  <si>
    <t>CANALÓN DE HORMIGÓN PARA REGUERA</t>
  </si>
  <si>
    <t>PAVIMENTO VEHICULAR PESADO</t>
  </si>
  <si>
    <t>REPOSICIÓN DE CORDONES DE GRANITO</t>
  </si>
  <si>
    <t>OBRA VIAL</t>
  </si>
  <si>
    <t>BACHEO EN PAVIMENTO DE HORMIGÓN</t>
  </si>
  <si>
    <t>BOCA DE TORMENTA</t>
  </si>
  <si>
    <t>UN.</t>
  </si>
  <si>
    <t>SELLADO DE JUNTAS</t>
  </si>
  <si>
    <t>EQUIPAMIENTO</t>
  </si>
  <si>
    <t>BANCOS DE HORMIGÓN IN SITU LUSTRADO TIPO 1</t>
  </si>
  <si>
    <t>BANCOS DE HORMIGÓN IN SITU LUSTRADO TIPO 2</t>
  </si>
  <si>
    <t>BANCO / MESA DE HORMIGÓN IN SITU LUSTRADO TIPO 3</t>
  </si>
  <si>
    <t>BANCO DE HORMIGÓN TIPO BKF</t>
  </si>
  <si>
    <t>REFUGIOS PEATONALES</t>
  </si>
  <si>
    <t>DEPÓSTIOS DE RESIDUOS</t>
  </si>
  <si>
    <t>BICICLETEROS</t>
  </si>
  <si>
    <t>TALLER DE BICICLETAS</t>
  </si>
  <si>
    <t>BOLARDOS</t>
  </si>
  <si>
    <t>REGUERA METÁLICA</t>
  </si>
  <si>
    <t>INSTALACIÓN ELÉCTRICA</t>
  </si>
  <si>
    <t>CÁMARAS DE INSPECCIÓN SUBTERRÁNEAS</t>
  </si>
  <si>
    <t>CAÑERIA - ENHEBRADO SUBTERRÁNEO</t>
  </si>
  <si>
    <t>PICOS, TOMAS, TABLERO, TERMINACIONES</t>
  </si>
  <si>
    <t>LUMINARIAS ALTAS (VIAL Y PPEATONAL)</t>
  </si>
  <si>
    <t>LUMINARIAS BAJAS (EN BANCOS)</t>
  </si>
  <si>
    <t>PILASTRA EVENTOS</t>
  </si>
  <si>
    <t>INSTALACIÓN SANITARIA</t>
  </si>
  <si>
    <t>CAMARAS DE INSPECCIÓN</t>
  </si>
  <si>
    <t>CAMARAS DE REGISTROS SECUNDARIA, PLUVIAL, ETC.</t>
  </si>
  <si>
    <t>CANTEROS Y VEGETACIÓN</t>
  </si>
  <si>
    <t>CAPA SUPERFICIAL MULCH EN CANTEROS</t>
  </si>
  <si>
    <t>CUBRESUELO Y HERBÁCEAS RASTRERAS</t>
  </si>
  <si>
    <t>DIANELLA TASMANICA VARIEGATA</t>
  </si>
  <si>
    <t>CARDO ALAMBRE (ERYNGIUM EBRACTEATUM)</t>
  </si>
  <si>
    <t>SANGUISORBA</t>
  </si>
  <si>
    <t>TRADESCANTIA PURPÚREA</t>
  </si>
  <si>
    <t>LANTANA AMARILLA</t>
  </si>
  <si>
    <t>COMMELINA ERECTA</t>
  </si>
  <si>
    <t>SALVIA PROCURRENS</t>
  </si>
  <si>
    <t>VERBENA BONARIENSIS</t>
  </si>
  <si>
    <t>POA IRIDIFOLIA</t>
  </si>
  <si>
    <t>HIERBA DEL TORO (RUELLIA TUBEROSA)</t>
  </si>
  <si>
    <t>CYPERUS HASPAN</t>
  </si>
  <si>
    <t>PODAS CORRECTIVAS Y CORTE DE RAÍZ</t>
  </si>
  <si>
    <t>SEÑALÉTICA VERTICAL</t>
  </si>
  <si>
    <t>SUM Y COLOCACION DE SEÑAL PROHIBIDO ESTACIONAR DIAM. 60 CM</t>
  </si>
  <si>
    <t>SUM Y COLOCACION DE SEÑAL CEDA EL PASO</t>
  </si>
  <si>
    <t>SUM Y COLOCACION DE SEÑAL PARE</t>
  </si>
  <si>
    <t>SUM Y COLOCACION DE SEÑAL DE PARADA 30x50 CM</t>
  </si>
  <si>
    <t>SUM Y COLOCACION DE CAÑO GALVANIZADO DE 2” DE 3,15M DE LARGO</t>
  </si>
  <si>
    <t>SEÑALÉTICA HORIZONTAL</t>
  </si>
  <si>
    <r>
      <t xml:space="preserve">SUM Y APLICACION DE DEMARCACION DE PAVIMENTO </t>
    </r>
    <r>
      <rPr>
        <b/>
        <sz val="10"/>
        <color rgb="FF000000"/>
        <rFont val="Arial"/>
        <family val="2"/>
      </rPr>
      <t>MATEIAL TERMOPLASTICO</t>
    </r>
    <r>
      <rPr>
        <sz val="10"/>
        <color rgb="FF000000"/>
        <rFont val="Arial"/>
        <family val="2"/>
      </rPr>
      <t xml:space="preserve"> (LINEAS BLANCAS)</t>
    </r>
  </si>
  <si>
    <r>
      <t xml:space="preserve">SUM Y APLICACION DE DEMARCACION DE PAVIMENTO CON </t>
    </r>
    <r>
      <rPr>
        <b/>
        <sz val="10"/>
        <color rgb="FF000000"/>
        <rFont val="Arial"/>
        <family val="2"/>
      </rPr>
      <t>PINTURA ACRILICA EN FRIO</t>
    </r>
  </si>
  <si>
    <t>SERVICIO DE DEMARCACION DE SUPERFICIES (LINEAS AMARILLAS) MATERIAL TERMOPLASTICO</t>
  </si>
  <si>
    <r>
      <t xml:space="preserve">SUM Y APLICACION DE DEMARCACION DE CORDÓN CON </t>
    </r>
    <r>
      <rPr>
        <b/>
        <sz val="10"/>
        <color rgb="FF000000"/>
        <rFont val="Arial"/>
        <family val="2"/>
      </rPr>
      <t>PINTURA ACRILICA EN FRIO</t>
    </r>
  </si>
  <si>
    <t>ML</t>
  </si>
  <si>
    <t>SERVICIO DE DEMARCACION DE SUPERFICIES (FIGURAS)</t>
  </si>
  <si>
    <t>ACCESIBILIDAD</t>
  </si>
  <si>
    <t>SEÑALÉTICA</t>
  </si>
  <si>
    <t>BOTONES PODOTÁCTILES</t>
  </si>
  <si>
    <t>IMPREVISTOS</t>
  </si>
  <si>
    <t>IMPREVISTOS 10% (SUMATORIA DE LOS RUBROS 1 AL 21)</t>
  </si>
  <si>
    <t>SUBTOTAL</t>
  </si>
  <si>
    <t>IMPUESTOS (IVA 22%)</t>
  </si>
  <si>
    <t>LEYES SOCIALES (75,8% del M.I.)</t>
  </si>
  <si>
    <t>IMPUESTOS IMPREVISTOS (IVA 22%)</t>
  </si>
  <si>
    <t>LEYES SOCIALES IMPREVISTOS (75,8% del M.I.)</t>
  </si>
  <si>
    <t>TOTAL DE LA OFERTA</t>
  </si>
  <si>
    <t>CRONOGRAMA DE OBRA CON FLUJO DE FONDOS MENSUAL Y ACUMULADO</t>
  </si>
  <si>
    <t>LEYES SOCIALES</t>
  </si>
  <si>
    <t>MES 1</t>
  </si>
  <si>
    <t>MES 2</t>
  </si>
  <si>
    <t>MES 3</t>
  </si>
  <si>
    <t>MES 4</t>
  </si>
  <si>
    <t>MES 5</t>
  </si>
  <si>
    <t>MES 6</t>
  </si>
  <si>
    <t>TOTAL RUBRO</t>
  </si>
  <si>
    <t>DESGLOSE DEL SUBRUBRO</t>
  </si>
  <si>
    <t>DESGLOSE DE LEYES SOCIALES</t>
  </si>
  <si>
    <t>TOTALES MENSUALES</t>
  </si>
  <si>
    <t>ACUMULADOS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</si>
</sst>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quot; &quot;;&quot;-&quot;#,##0.00&quot; &quot;;&quot;-&quot;#&quot; &quot;;@&quot; &quot;"/>
    <numFmt numFmtId="165" formatCode="hh&quot;:&quot;mm&quot; &quot;AM/PM"/>
    <numFmt numFmtId="166" formatCode="#,##0.00&quot; &quot;[$€-C0A];[Red]&quot;-&quot;#,##0.00&quot; &quot;[$€-C0A]"/>
  </numFmts>
  <fonts count="33">
    <font>
      <sz val="10"/>
      <color rgb="FF000000"/>
      <name val="Arial"/>
      <family val="2"/>
    </font>
    <font>
      <sz val="10"/>
      <color rgb="FF000000"/>
      <name val="Arial"/>
      <family val="2"/>
    </font>
    <font>
      <b/>
      <sz val="10"/>
      <color rgb="FF000000"/>
      <name val="Arial"/>
      <family val="2"/>
    </font>
    <font>
      <b/>
      <sz val="10"/>
      <color rgb="FFFFFFFF"/>
      <name val="Arial"/>
      <family val="2"/>
    </font>
    <font>
      <sz val="10"/>
      <color rgb="FFCC0000"/>
      <name val="Arial"/>
      <family val="2"/>
    </font>
    <font>
      <i/>
      <sz val="10"/>
      <color rgb="FF808080"/>
      <name val="Arial"/>
      <family val="2"/>
    </font>
    <font>
      <sz val="10"/>
      <color rgb="FF006600"/>
      <name val="Arial"/>
      <family val="2"/>
    </font>
    <font>
      <b/>
      <i/>
      <sz val="16"/>
      <color rgb="FF000000"/>
      <name val="Arial"/>
      <family val="2"/>
    </font>
    <font>
      <b/>
      <i/>
      <sz val="12"/>
      <color rgb="FF000000"/>
      <name val="Arial"/>
      <family val="2"/>
    </font>
    <font>
      <u/>
      <sz val="10"/>
      <color rgb="FF0000EE"/>
      <name val="Arial"/>
      <family val="2"/>
    </font>
    <font>
      <sz val="10"/>
      <color rgb="FF996600"/>
      <name val="Arial"/>
      <family val="2"/>
    </font>
    <font>
      <sz val="10"/>
      <color rgb="FF333333"/>
      <name val="Arial"/>
      <family val="2"/>
    </font>
    <font>
      <b/>
      <i/>
      <u/>
      <sz val="10"/>
      <color rgb="FF000000"/>
      <name val="Arial"/>
      <family val="2"/>
    </font>
    <font>
      <sz val="10"/>
      <color rgb="FF99CC00"/>
      <name val="Arial1"/>
    </font>
    <font>
      <b/>
      <sz val="24"/>
      <color rgb="FFFFFFFF"/>
      <name val="Arial1"/>
    </font>
    <font>
      <b/>
      <sz val="14"/>
      <color rgb="FFFFFFFF"/>
      <name val="Arial1"/>
    </font>
    <font>
      <b/>
      <sz val="12"/>
      <color rgb="FF000000"/>
      <name val="Arial"/>
      <family val="2"/>
    </font>
    <font>
      <sz val="12"/>
      <color rgb="FF000000"/>
      <name val="Arial"/>
      <family val="2"/>
    </font>
    <font>
      <b/>
      <sz val="14"/>
      <color rgb="FF000000"/>
      <name val="Arial1"/>
    </font>
    <font>
      <sz val="11"/>
      <color rgb="FF000000"/>
      <name val="Arial1"/>
    </font>
    <font>
      <b/>
      <sz val="10"/>
      <color rgb="FF000000"/>
      <name val="Arial1"/>
    </font>
    <font>
      <sz val="10"/>
      <color rgb="FF000000"/>
      <name val="Arial1"/>
    </font>
    <font>
      <sz val="12"/>
      <color rgb="FF99CC00"/>
      <name val="Arial1"/>
    </font>
    <font>
      <b/>
      <sz val="12"/>
      <color rgb="FFFFFFFF"/>
      <name val="Arial1"/>
    </font>
    <font>
      <sz val="12"/>
      <color rgb="FF000000"/>
      <name val="Arial1"/>
    </font>
    <font>
      <b/>
      <sz val="12"/>
      <color rgb="FF000000"/>
      <name val="Arial1"/>
    </font>
    <font>
      <sz val="8"/>
      <color rgb="FF000000"/>
      <name val="Arial1"/>
    </font>
    <font>
      <sz val="10"/>
      <color rgb="FFFF0000"/>
      <name val="Arial1"/>
    </font>
    <font>
      <sz val="8"/>
      <color rgb="FFFF3333"/>
      <name val="Arial1"/>
    </font>
    <font>
      <sz val="24"/>
      <color rgb="FF000000"/>
      <name val="Arial1"/>
    </font>
    <font>
      <b/>
      <sz val="24"/>
      <color rgb="FF000000"/>
      <name val="Arial1"/>
    </font>
    <font>
      <b/>
      <sz val="22"/>
      <color rgb="FFFFFFFF"/>
      <name val="Arial1"/>
    </font>
    <font>
      <b/>
      <sz val="14"/>
      <color rgb="FF000000"/>
      <name val="Arial"/>
      <family val="2"/>
    </font>
  </fonts>
  <fills count="14">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666666"/>
        <bgColor rgb="FF666666"/>
      </patternFill>
    </fill>
    <fill>
      <patternFill patternType="solid">
        <fgColor rgb="FFFFFF99"/>
        <bgColor rgb="FFFFFF99"/>
      </patternFill>
    </fill>
    <fill>
      <patternFill patternType="solid">
        <fgColor rgb="FFC0C0C0"/>
        <bgColor rgb="FFC0C0C0"/>
      </patternFill>
    </fill>
    <fill>
      <patternFill patternType="solid">
        <fgColor rgb="FFB3B3B3"/>
        <bgColor rgb="FFB3B3B3"/>
      </patternFill>
    </fill>
    <fill>
      <patternFill patternType="solid">
        <fgColor rgb="FF4C4C4C"/>
        <bgColor rgb="FF4C4C4C"/>
      </patternFill>
    </fill>
  </fills>
  <borders count="16">
    <border>
      <left/>
      <right/>
      <top/>
      <bottom/>
      <diagonal/>
    </border>
    <border>
      <left style="thin">
        <color rgb="FF808080"/>
      </left>
      <right style="thin">
        <color rgb="FF808080"/>
      </right>
      <top style="thin">
        <color rgb="FF808080"/>
      </top>
      <bottom style="thin">
        <color rgb="FF80808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s>
  <cellStyleXfs count="22">
    <xf numFmtId="0" fontId="0" fillId="0" borderId="0"/>
    <xf numFmtId="0" fontId="10" fillId="8" borderId="0" applyNumberFormat="0" applyBorder="0" applyProtection="0"/>
    <xf numFmtId="0" fontId="2" fillId="0" borderId="0" applyNumberFormat="0" applyBorder="0" applyProtection="0"/>
    <xf numFmtId="0" fontId="3" fillId="2" borderId="0" applyNumberFormat="0" applyBorder="0" applyProtection="0"/>
    <xf numFmtId="0" fontId="3" fillId="3" borderId="0" applyNumberFormat="0" applyBorder="0" applyProtection="0"/>
    <xf numFmtId="0" fontId="2" fillId="4" borderId="0" applyNumberFormat="0" applyBorder="0" applyProtection="0"/>
    <xf numFmtId="0" fontId="4" fillId="5" borderId="0" applyNumberFormat="0" applyBorder="0" applyProtection="0"/>
    <xf numFmtId="164" fontId="1" fillId="0" borderId="0" applyFont="0" applyBorder="0" applyProtection="0"/>
    <xf numFmtId="0" fontId="3" fillId="6" borderId="0" applyNumberFormat="0" applyBorder="0" applyProtection="0"/>
    <xf numFmtId="0" fontId="5" fillId="0" borderId="0" applyNumberFormat="0" applyBorder="0" applyProtection="0"/>
    <xf numFmtId="0" fontId="6" fillId="7" borderId="0" applyNumberFormat="0" applyBorder="0" applyProtection="0"/>
    <xf numFmtId="0" fontId="7" fillId="0" borderId="0" applyNumberFormat="0" applyBorder="0" applyProtection="0">
      <alignment horizontal="center"/>
    </xf>
    <xf numFmtId="0" fontId="7" fillId="0" borderId="0" applyNumberFormat="0" applyBorder="0" applyProtection="0">
      <alignment horizontal="center" textRotation="90"/>
    </xf>
    <xf numFmtId="0" fontId="8" fillId="0" borderId="0" applyNumberFormat="0" applyBorder="0" applyProtection="0">
      <alignment horizontal="center"/>
    </xf>
    <xf numFmtId="0" fontId="9" fillId="0" borderId="0" applyNumberFormat="0" applyBorder="0" applyProtection="0"/>
    <xf numFmtId="0" fontId="1" fillId="0" borderId="0" applyNumberFormat="0" applyFont="0" applyBorder="0" applyProtection="0"/>
    <xf numFmtId="0" fontId="11" fillId="8" borderId="1" applyNumberFormat="0" applyProtection="0"/>
    <xf numFmtId="0" fontId="12" fillId="0" borderId="0" applyNumberFormat="0" applyBorder="0" applyProtection="0"/>
    <xf numFmtId="166" fontId="12" fillId="0" borderId="0" applyBorder="0" applyProtection="0"/>
    <xf numFmtId="0" fontId="1" fillId="0" borderId="0" applyNumberFormat="0" applyFont="0" applyBorder="0" applyProtection="0"/>
    <xf numFmtId="0" fontId="1" fillId="0" borderId="0" applyNumberFormat="0" applyFont="0" applyBorder="0" applyProtection="0"/>
    <xf numFmtId="0" fontId="4" fillId="0" borderId="0" applyNumberFormat="0" applyBorder="0" applyProtection="0"/>
  </cellStyleXfs>
  <cellXfs count="146">
    <xf numFmtId="0" fontId="0" fillId="0" borderId="0" xfId="0"/>
    <xf numFmtId="4" fontId="13" fillId="0" borderId="0" xfId="0" applyNumberFormat="1" applyFont="1" applyAlignment="1" applyProtection="1">
      <alignment vertical="center"/>
    </xf>
    <xf numFmtId="0" fontId="15" fillId="9" borderId="2" xfId="0" applyFont="1" applyFill="1" applyBorder="1" applyAlignment="1" applyProtection="1">
      <alignment horizontal="center" vertical="center" wrapText="1"/>
    </xf>
    <xf numFmtId="0" fontId="19" fillId="0" borderId="0" xfId="0" applyFont="1" applyAlignment="1" applyProtection="1">
      <alignment vertical="center" wrapText="1"/>
    </xf>
    <xf numFmtId="0" fontId="20" fillId="0" borderId="2" xfId="0" applyFont="1" applyBorder="1" applyAlignment="1" applyProtection="1">
      <alignment horizontal="center" vertical="center"/>
    </xf>
    <xf numFmtId="0" fontId="21" fillId="0" borderId="2" xfId="0" applyFont="1" applyBorder="1" applyAlignment="1" applyProtection="1">
      <alignment horizontal="left" vertical="center"/>
    </xf>
    <xf numFmtId="0" fontId="20" fillId="10" borderId="2" xfId="0" applyFont="1" applyFill="1" applyBorder="1" applyAlignment="1" applyProtection="1">
      <alignment horizontal="center" vertical="center" wrapText="1"/>
    </xf>
    <xf numFmtId="0" fontId="20" fillId="0" borderId="2" xfId="0" applyFont="1" applyBorder="1" applyAlignment="1" applyProtection="1">
      <alignment horizontal="center" vertical="center" wrapText="1"/>
    </xf>
    <xf numFmtId="0" fontId="20" fillId="0" borderId="2" xfId="0" applyFont="1" applyBorder="1" applyAlignment="1" applyProtection="1">
      <alignment horizontal="left" vertical="center"/>
    </xf>
    <xf numFmtId="4" fontId="22" fillId="0" borderId="0" xfId="0" applyNumberFormat="1" applyFont="1" applyAlignment="1" applyProtection="1">
      <alignment vertical="center"/>
    </xf>
    <xf numFmtId="165" fontId="23" fillId="3" borderId="2" xfId="0" applyNumberFormat="1" applyFont="1" applyFill="1" applyBorder="1" applyAlignment="1" applyProtection="1">
      <alignment horizontal="center" vertical="center"/>
    </xf>
    <xf numFmtId="0" fontId="23" fillId="3" borderId="2" xfId="0" applyFont="1" applyFill="1" applyBorder="1" applyAlignment="1" applyProtection="1">
      <alignment vertical="center"/>
    </xf>
    <xf numFmtId="0" fontId="24" fillId="3" borderId="2" xfId="0" applyFont="1" applyFill="1" applyBorder="1" applyAlignment="1" applyProtection="1">
      <alignment horizontal="center" vertical="center"/>
    </xf>
    <xf numFmtId="0" fontId="21" fillId="0" borderId="3" xfId="0" applyFont="1" applyBorder="1" applyAlignment="1" applyProtection="1">
      <alignment vertical="center"/>
    </xf>
    <xf numFmtId="164" fontId="25" fillId="11" borderId="2" xfId="0" applyNumberFormat="1" applyFont="1" applyFill="1" applyBorder="1" applyAlignment="1" applyProtection="1">
      <alignment horizontal="center" vertical="center"/>
    </xf>
    <xf numFmtId="0" fontId="25" fillId="11" borderId="2" xfId="0" applyFont="1" applyFill="1" applyBorder="1" applyAlignment="1" applyProtection="1">
      <alignment vertical="center"/>
    </xf>
    <xf numFmtId="0" fontId="24" fillId="11" borderId="2" xfId="0" applyFont="1" applyFill="1" applyBorder="1" applyAlignment="1" applyProtection="1">
      <alignment horizontal="center" vertical="center"/>
    </xf>
    <xf numFmtId="0" fontId="24" fillId="11" borderId="2" xfId="0" applyFont="1" applyFill="1" applyBorder="1" applyAlignment="1" applyProtection="1">
      <alignment vertical="center"/>
    </xf>
    <xf numFmtId="3" fontId="25" fillId="11" borderId="2" xfId="0" applyNumberFormat="1" applyFont="1" applyFill="1" applyBorder="1" applyAlignment="1" applyProtection="1">
      <alignment horizontal="right" vertical="center"/>
    </xf>
    <xf numFmtId="4" fontId="25" fillId="11" borderId="2" xfId="0" applyNumberFormat="1" applyFont="1" applyFill="1" applyBorder="1" applyAlignment="1" applyProtection="1">
      <alignment vertical="center"/>
    </xf>
    <xf numFmtId="0" fontId="24" fillId="11" borderId="4" xfId="0" applyFont="1" applyFill="1" applyBorder="1" applyAlignment="1" applyProtection="1">
      <alignment vertical="center"/>
    </xf>
    <xf numFmtId="164" fontId="26" fillId="0" borderId="2" xfId="0" applyNumberFormat="1" applyFont="1" applyBorder="1" applyAlignment="1" applyProtection="1">
      <alignment horizontal="center" vertical="center"/>
    </xf>
    <xf numFmtId="0" fontId="21" fillId="0" borderId="2" xfId="0" applyFont="1" applyBorder="1" applyAlignment="1" applyProtection="1">
      <alignment horizontal="center" vertical="center"/>
    </xf>
    <xf numFmtId="0" fontId="21" fillId="10" borderId="2" xfId="0" applyFont="1" applyFill="1" applyBorder="1" applyAlignment="1" applyProtection="1">
      <alignment horizontal="center" vertical="center"/>
    </xf>
    <xf numFmtId="3" fontId="21" fillId="0" borderId="2" xfId="0" applyNumberFormat="1" applyFont="1" applyBorder="1" applyAlignment="1" applyProtection="1">
      <alignment horizontal="right" vertical="center"/>
    </xf>
    <xf numFmtId="2" fontId="21" fillId="0" borderId="2" xfId="0" applyNumberFormat="1" applyFont="1" applyBorder="1" applyAlignment="1" applyProtection="1">
      <alignment vertical="center"/>
    </xf>
    <xf numFmtId="2" fontId="21" fillId="10" borderId="2" xfId="0" applyNumberFormat="1" applyFont="1" applyFill="1" applyBorder="1" applyAlignment="1" applyProtection="1">
      <alignment horizontal="right" vertical="center"/>
    </xf>
    <xf numFmtId="2" fontId="21" fillId="0" borderId="5" xfId="0" applyNumberFormat="1" applyFont="1" applyBorder="1" applyAlignment="1" applyProtection="1">
      <alignment horizontal="right" vertical="center"/>
    </xf>
    <xf numFmtId="0" fontId="19" fillId="10" borderId="2" xfId="0" applyFont="1" applyFill="1" applyBorder="1" applyAlignment="1" applyProtection="1"/>
    <xf numFmtId="0" fontId="19" fillId="10" borderId="2" xfId="0" applyFont="1" applyFill="1" applyBorder="1" applyAlignment="1" applyProtection="1">
      <alignment horizontal="center"/>
    </xf>
    <xf numFmtId="0" fontId="21" fillId="0" borderId="3" xfId="0" applyFont="1" applyBorder="1" applyAlignment="1" applyProtection="1">
      <alignment horizontal="left" vertical="center"/>
    </xf>
    <xf numFmtId="4" fontId="27" fillId="0" borderId="0" xfId="0" applyNumberFormat="1" applyFont="1" applyAlignment="1" applyProtection="1">
      <alignment vertical="center"/>
    </xf>
    <xf numFmtId="0" fontId="21" fillId="0" borderId="2" xfId="0" applyFont="1" applyBorder="1" applyAlignment="1" applyProtection="1">
      <alignment vertical="center"/>
    </xf>
    <xf numFmtId="164" fontId="26" fillId="0" borderId="3" xfId="0" applyNumberFormat="1" applyFont="1" applyBorder="1" applyAlignment="1" applyProtection="1">
      <alignment horizontal="center" vertical="center"/>
    </xf>
    <xf numFmtId="0" fontId="21" fillId="0" borderId="3" xfId="0" applyFont="1" applyBorder="1" applyAlignment="1" applyProtection="1">
      <alignment horizontal="center" vertical="center"/>
    </xf>
    <xf numFmtId="3" fontId="21" fillId="0" borderId="3" xfId="0" applyNumberFormat="1" applyFont="1" applyBorder="1" applyAlignment="1" applyProtection="1">
      <alignment horizontal="right" vertical="center"/>
    </xf>
    <xf numFmtId="2" fontId="21" fillId="0" borderId="3" xfId="0" applyNumberFormat="1" applyFont="1" applyBorder="1" applyAlignment="1" applyProtection="1">
      <alignment vertical="center"/>
    </xf>
    <xf numFmtId="2" fontId="21" fillId="0" borderId="3" xfId="0" applyNumberFormat="1" applyFont="1" applyBorder="1" applyAlignment="1" applyProtection="1">
      <alignment horizontal="right" vertical="center"/>
    </xf>
    <xf numFmtId="0" fontId="19" fillId="0" borderId="0" xfId="0" applyFont="1" applyAlignment="1" applyProtection="1"/>
    <xf numFmtId="2" fontId="26" fillId="0" borderId="3" xfId="0" applyNumberFormat="1" applyFont="1" applyBorder="1" applyAlignment="1" applyProtection="1">
      <alignment vertical="center"/>
    </xf>
    <xf numFmtId="0" fontId="25" fillId="11" borderId="4" xfId="0" applyFont="1" applyFill="1" applyBorder="1" applyAlignment="1" applyProtection="1">
      <alignment vertical="center"/>
    </xf>
    <xf numFmtId="0" fontId="24" fillId="11" borderId="4" xfId="0" applyFont="1" applyFill="1" applyBorder="1" applyAlignment="1" applyProtection="1">
      <alignment horizontal="center" vertical="center"/>
    </xf>
    <xf numFmtId="3" fontId="25" fillId="11" borderId="4" xfId="0" applyNumberFormat="1" applyFont="1" applyFill="1" applyBorder="1" applyAlignment="1" applyProtection="1">
      <alignment horizontal="right" vertical="center"/>
    </xf>
    <xf numFmtId="4" fontId="25" fillId="11" borderId="4" xfId="0" applyNumberFormat="1" applyFont="1" applyFill="1" applyBorder="1" applyAlignment="1" applyProtection="1">
      <alignment vertical="center"/>
    </xf>
    <xf numFmtId="0" fontId="21" fillId="0" borderId="0" xfId="0" applyFont="1" applyAlignment="1" applyProtection="1">
      <alignment vertical="center"/>
    </xf>
    <xf numFmtId="0" fontId="21" fillId="0" borderId="4" xfId="0" applyFont="1" applyBorder="1" applyAlignment="1" applyProtection="1">
      <alignment horizontal="center" vertical="center"/>
    </xf>
    <xf numFmtId="0" fontId="21" fillId="10" borderId="4" xfId="0" applyFont="1" applyFill="1" applyBorder="1" applyAlignment="1" applyProtection="1">
      <alignment horizontal="center" vertical="center"/>
    </xf>
    <xf numFmtId="3" fontId="21" fillId="0" borderId="4" xfId="0" applyNumberFormat="1" applyFont="1" applyBorder="1" applyAlignment="1" applyProtection="1">
      <alignment horizontal="right" vertical="center"/>
    </xf>
    <xf numFmtId="2" fontId="21" fillId="0" borderId="4" xfId="0" applyNumberFormat="1" applyFont="1" applyBorder="1" applyAlignment="1" applyProtection="1">
      <alignment vertical="center"/>
    </xf>
    <xf numFmtId="2" fontId="21" fillId="10" borderId="4" xfId="0" applyNumberFormat="1" applyFont="1" applyFill="1" applyBorder="1" applyAlignment="1" applyProtection="1">
      <alignment horizontal="right" vertical="center"/>
    </xf>
    <xf numFmtId="2" fontId="21" fillId="0" borderId="6" xfId="0" applyNumberFormat="1" applyFont="1" applyBorder="1" applyAlignment="1" applyProtection="1">
      <alignment horizontal="right" vertical="center"/>
    </xf>
    <xf numFmtId="0" fontId="19" fillId="10" borderId="4" xfId="0" applyFont="1" applyFill="1" applyBorder="1" applyAlignment="1" applyProtection="1"/>
    <xf numFmtId="164" fontId="26" fillId="0" borderId="6" xfId="0" applyNumberFormat="1" applyFont="1" applyBorder="1" applyAlignment="1" applyProtection="1">
      <alignment horizontal="center" vertical="center"/>
    </xf>
    <xf numFmtId="0" fontId="21" fillId="0" borderId="4" xfId="0" applyFont="1" applyBorder="1" applyAlignment="1" applyProtection="1">
      <alignment vertical="center"/>
    </xf>
    <xf numFmtId="2" fontId="21" fillId="0" borderId="4" xfId="0" applyNumberFormat="1" applyFont="1" applyBorder="1" applyAlignment="1" applyProtection="1">
      <alignment horizontal="right" vertical="center"/>
    </xf>
    <xf numFmtId="2" fontId="21" fillId="0" borderId="2" xfId="0" applyNumberFormat="1" applyFont="1" applyBorder="1" applyAlignment="1" applyProtection="1">
      <alignment horizontal="right" vertical="center"/>
    </xf>
    <xf numFmtId="164" fontId="26" fillId="0" borderId="7" xfId="0" applyNumberFormat="1" applyFont="1" applyBorder="1" applyAlignment="1" applyProtection="1">
      <alignment horizontal="center" vertical="center"/>
    </xf>
    <xf numFmtId="0" fontId="21" fillId="0" borderId="7" xfId="0" applyFont="1" applyBorder="1" applyAlignment="1" applyProtection="1">
      <alignment vertical="center"/>
    </xf>
    <xf numFmtId="0" fontId="21" fillId="0" borderId="7" xfId="0" applyFont="1" applyBorder="1" applyAlignment="1" applyProtection="1">
      <alignment horizontal="center" vertical="center"/>
    </xf>
    <xf numFmtId="2" fontId="21" fillId="0" borderId="5" xfId="0" applyNumberFormat="1" applyFont="1" applyBorder="1" applyAlignment="1" applyProtection="1">
      <alignment vertical="center"/>
    </xf>
    <xf numFmtId="0" fontId="19" fillId="0" borderId="0" xfId="0" applyFont="1" applyAlignment="1" applyProtection="1">
      <alignment vertical="center"/>
    </xf>
    <xf numFmtId="164" fontId="26" fillId="0" borderId="7" xfId="0" applyNumberFormat="1" applyFont="1" applyBorder="1" applyAlignment="1" applyProtection="1">
      <alignment vertical="center"/>
    </xf>
    <xf numFmtId="0" fontId="21" fillId="0" borderId="2" xfId="0" applyFont="1" applyBorder="1" applyAlignment="1" applyProtection="1">
      <alignment horizontal="left" vertical="center" wrapText="1"/>
    </xf>
    <xf numFmtId="164" fontId="28" fillId="0" borderId="7" xfId="0" applyNumberFormat="1" applyFont="1" applyBorder="1" applyAlignment="1" applyProtection="1">
      <alignment vertical="center"/>
    </xf>
    <xf numFmtId="164" fontId="26" fillId="0" borderId="3" xfId="0" applyNumberFormat="1" applyFont="1" applyBorder="1" applyAlignment="1" applyProtection="1">
      <alignment vertical="center"/>
    </xf>
    <xf numFmtId="2" fontId="21" fillId="0" borderId="8" xfId="0" applyNumberFormat="1" applyFont="1" applyBorder="1" applyAlignment="1" applyProtection="1">
      <alignment vertical="center"/>
    </xf>
    <xf numFmtId="0" fontId="0" fillId="0" borderId="4" xfId="0" applyBorder="1" applyAlignment="1" applyProtection="1">
      <alignment vertical="center"/>
    </xf>
    <xf numFmtId="0" fontId="0" fillId="0" borderId="4" xfId="0" applyBorder="1" applyAlignment="1" applyProtection="1">
      <alignment horizontal="center" vertical="center"/>
    </xf>
    <xf numFmtId="0" fontId="0" fillId="0" borderId="2" xfId="0" applyBorder="1" applyAlignment="1" applyProtection="1">
      <alignment vertical="center"/>
    </xf>
    <xf numFmtId="0" fontId="0" fillId="0" borderId="7" xfId="0" applyBorder="1" applyAlignment="1" applyProtection="1">
      <alignment vertical="center"/>
    </xf>
    <xf numFmtId="164" fontId="26" fillId="0" borderId="4" xfId="0" applyNumberFormat="1" applyFont="1" applyBorder="1" applyAlignment="1" applyProtection="1">
      <alignment horizontal="center" vertical="center"/>
    </xf>
    <xf numFmtId="0" fontId="0" fillId="0" borderId="0" xfId="0" applyAlignment="1" applyProtection="1">
      <alignment vertical="center"/>
    </xf>
    <xf numFmtId="2" fontId="21" fillId="0" borderId="6" xfId="0" applyNumberFormat="1" applyFont="1" applyBorder="1" applyAlignment="1" applyProtection="1">
      <alignment vertical="center"/>
    </xf>
    <xf numFmtId="0" fontId="0" fillId="0" borderId="7" xfId="15" applyFont="1" applyFill="1" applyBorder="1" applyAlignment="1">
      <alignment vertical="center"/>
    </xf>
    <xf numFmtId="0" fontId="0" fillId="0" borderId="7" xfId="15" applyFont="1" applyFill="1" applyBorder="1" applyAlignment="1">
      <alignment horizontal="left" vertical="center" wrapText="1"/>
    </xf>
    <xf numFmtId="164" fontId="26" fillId="0" borderId="2" xfId="0" applyNumberFormat="1" applyFont="1" applyBorder="1" applyAlignment="1" applyProtection="1">
      <alignment horizontal="center"/>
    </xf>
    <xf numFmtId="0" fontId="19" fillId="0" borderId="8" xfId="0" applyFont="1" applyBorder="1" applyAlignment="1" applyProtection="1"/>
    <xf numFmtId="0" fontId="19" fillId="0" borderId="8" xfId="0" applyFont="1" applyBorder="1" applyAlignment="1" applyProtection="1">
      <alignment horizontal="center"/>
    </xf>
    <xf numFmtId="0" fontId="19" fillId="10" borderId="8" xfId="0" applyFont="1" applyFill="1" applyBorder="1" applyAlignment="1" applyProtection="1">
      <alignment horizontal="center"/>
    </xf>
    <xf numFmtId="3" fontId="19" fillId="0" borderId="8" xfId="0" applyNumberFormat="1" applyFont="1" applyBorder="1" applyAlignment="1" applyProtection="1">
      <alignment horizontal="right"/>
    </xf>
    <xf numFmtId="2" fontId="19" fillId="0" borderId="8" xfId="0" applyNumberFormat="1" applyFont="1" applyBorder="1" applyAlignment="1" applyProtection="1">
      <alignment horizontal="right"/>
    </xf>
    <xf numFmtId="2" fontId="19" fillId="10" borderId="8" xfId="0" applyNumberFormat="1" applyFont="1" applyFill="1" applyBorder="1" applyAlignment="1" applyProtection="1">
      <alignment horizontal="right"/>
    </xf>
    <xf numFmtId="2" fontId="19" fillId="0" borderId="8" xfId="0" applyNumberFormat="1" applyFont="1" applyBorder="1" applyAlignment="1" applyProtection="1">
      <alignment horizontal="center"/>
    </xf>
    <xf numFmtId="0" fontId="19" fillId="10" borderId="8" xfId="0" applyFont="1" applyFill="1" applyBorder="1" applyAlignment="1" applyProtection="1"/>
    <xf numFmtId="164" fontId="26" fillId="0" borderId="9" xfId="0" applyNumberFormat="1" applyFont="1" applyBorder="1" applyAlignment="1" applyProtection="1">
      <alignment horizontal="center"/>
    </xf>
    <xf numFmtId="164" fontId="19" fillId="0" borderId="10" xfId="0" applyNumberFormat="1" applyFont="1" applyBorder="1" applyAlignment="1" applyProtection="1"/>
    <xf numFmtId="164" fontId="19" fillId="0" borderId="10" xfId="0" applyNumberFormat="1" applyFont="1" applyBorder="1" applyAlignment="1" applyProtection="1">
      <alignment horizontal="center"/>
    </xf>
    <xf numFmtId="164" fontId="19" fillId="10" borderId="10" xfId="0" applyNumberFormat="1" applyFont="1" applyFill="1" applyBorder="1" applyAlignment="1" applyProtection="1">
      <alignment horizontal="center"/>
    </xf>
    <xf numFmtId="3" fontId="19" fillId="0" borderId="10" xfId="0" applyNumberFormat="1" applyFont="1" applyBorder="1" applyAlignment="1" applyProtection="1">
      <alignment horizontal="right"/>
    </xf>
    <xf numFmtId="2" fontId="19" fillId="10" borderId="10" xfId="0" applyNumberFormat="1" applyFont="1" applyFill="1" applyBorder="1" applyAlignment="1" applyProtection="1">
      <alignment horizontal="right"/>
    </xf>
    <xf numFmtId="0" fontId="19" fillId="10" borderId="10" xfId="0" applyFont="1" applyFill="1" applyBorder="1" applyAlignment="1" applyProtection="1"/>
    <xf numFmtId="164" fontId="26" fillId="0" borderId="0" xfId="0" applyNumberFormat="1" applyFont="1" applyAlignment="1" applyProtection="1">
      <alignment vertical="center"/>
    </xf>
    <xf numFmtId="164" fontId="28" fillId="0" borderId="0" xfId="0" applyNumberFormat="1" applyFont="1" applyAlignment="1" applyProtection="1">
      <alignment vertical="center"/>
    </xf>
    <xf numFmtId="164" fontId="26" fillId="0" borderId="0" xfId="0" applyNumberFormat="1" applyFont="1" applyAlignment="1" applyProtection="1">
      <alignment horizontal="right" vertical="center"/>
    </xf>
    <xf numFmtId="4" fontId="25" fillId="11" borderId="2" xfId="0" applyNumberFormat="1" applyFont="1" applyFill="1" applyBorder="1" applyAlignment="1" applyProtection="1">
      <alignment horizontal="right" vertical="center"/>
    </xf>
    <xf numFmtId="0" fontId="24" fillId="0" borderId="0" xfId="0" applyFont="1" applyAlignment="1" applyProtection="1">
      <alignment horizontal="center" vertical="center"/>
    </xf>
    <xf numFmtId="0" fontId="24" fillId="0" borderId="0" xfId="0" applyFont="1" applyAlignment="1" applyProtection="1">
      <alignment vertical="center"/>
    </xf>
    <xf numFmtId="4" fontId="18" fillId="12" borderId="2" xfId="0" applyNumberFormat="1" applyFont="1" applyFill="1" applyBorder="1" applyAlignment="1" applyProtection="1">
      <alignment horizontal="right" vertical="center"/>
    </xf>
    <xf numFmtId="3" fontId="18" fillId="0" borderId="2" xfId="0" applyNumberFormat="1" applyFont="1" applyBorder="1" applyAlignment="1" applyProtection="1">
      <alignment horizontal="right" vertical="center"/>
    </xf>
    <xf numFmtId="4" fontId="18" fillId="0" borderId="2" xfId="0" applyNumberFormat="1" applyFont="1" applyBorder="1" applyAlignment="1" applyProtection="1">
      <alignment horizontal="right" vertical="center"/>
    </xf>
    <xf numFmtId="0" fontId="21" fillId="0" borderId="0" xfId="0" applyFont="1" applyAlignment="1" applyProtection="1"/>
    <xf numFmtId="4" fontId="25" fillId="0" borderId="0" xfId="0" applyNumberFormat="1" applyFont="1" applyAlignment="1" applyProtection="1">
      <alignment vertical="center"/>
    </xf>
    <xf numFmtId="3" fontId="25" fillId="0" borderId="0" xfId="0" applyNumberFormat="1" applyFont="1" applyAlignment="1" applyProtection="1">
      <alignment vertical="center"/>
    </xf>
    <xf numFmtId="3" fontId="21" fillId="0" borderId="0" xfId="0" applyNumberFormat="1" applyFont="1" applyAlignment="1" applyProtection="1">
      <alignment vertical="center"/>
    </xf>
    <xf numFmtId="0" fontId="29" fillId="0" borderId="0" xfId="0" applyFont="1" applyAlignment="1" applyProtection="1">
      <alignment vertical="center"/>
    </xf>
    <xf numFmtId="164" fontId="14" fillId="13" borderId="2" xfId="0" applyNumberFormat="1" applyFont="1" applyFill="1" applyBorder="1" applyAlignment="1" applyProtection="1">
      <alignment horizontal="center" vertical="center"/>
    </xf>
    <xf numFmtId="0" fontId="14" fillId="13" borderId="2" xfId="0" applyFont="1" applyFill="1" applyBorder="1" applyAlignment="1" applyProtection="1">
      <alignment vertical="center"/>
    </xf>
    <xf numFmtId="4" fontId="14" fillId="13" borderId="2" xfId="0" applyNumberFormat="1" applyFont="1" applyFill="1" applyBorder="1" applyAlignment="1" applyProtection="1">
      <alignment horizontal="right" vertical="center"/>
    </xf>
    <xf numFmtId="3" fontId="30" fillId="0" borderId="0" xfId="0" applyNumberFormat="1" applyFont="1" applyAlignment="1" applyProtection="1">
      <alignment vertical="center"/>
    </xf>
    <xf numFmtId="0" fontId="29" fillId="0" borderId="0" xfId="0" applyFont="1" applyAlignment="1" applyProtection="1"/>
    <xf numFmtId="0" fontId="14" fillId="9" borderId="2" xfId="0" applyFont="1" applyFill="1" applyBorder="1" applyAlignment="1" applyProtection="1">
      <alignment vertical="center"/>
    </xf>
    <xf numFmtId="0" fontId="14" fillId="9" borderId="2" xfId="0" applyFont="1" applyFill="1" applyBorder="1" applyAlignment="1" applyProtection="1">
      <alignment horizontal="left" vertical="center"/>
    </xf>
    <xf numFmtId="0" fontId="0" fillId="0" borderId="2" xfId="0" applyFill="1" applyBorder="1"/>
    <xf numFmtId="0" fontId="16" fillId="0" borderId="2" xfId="0" applyFont="1" applyFill="1" applyBorder="1" applyAlignment="1">
      <alignment horizontal="left" vertical="center" wrapText="1"/>
    </xf>
    <xf numFmtId="0" fontId="0" fillId="0" borderId="3" xfId="0" applyFill="1" applyBorder="1"/>
    <xf numFmtId="0" fontId="18" fillId="10" borderId="2" xfId="0" applyFont="1" applyFill="1" applyBorder="1" applyAlignment="1" applyProtection="1">
      <alignment vertical="center"/>
    </xf>
    <xf numFmtId="0" fontId="18" fillId="10" borderId="2" xfId="0" applyFont="1" applyFill="1" applyBorder="1" applyAlignment="1" applyProtection="1">
      <alignment horizontal="left" vertical="center"/>
    </xf>
    <xf numFmtId="0" fontId="20" fillId="0" borderId="2" xfId="0" applyFont="1" applyFill="1" applyBorder="1" applyAlignment="1" applyProtection="1">
      <alignment horizontal="center" vertical="center" wrapText="1"/>
    </xf>
    <xf numFmtId="0" fontId="20" fillId="10" borderId="2" xfId="0" applyFont="1" applyFill="1" applyBorder="1" applyAlignment="1" applyProtection="1">
      <alignment horizontal="center" vertical="center" wrapText="1"/>
    </xf>
    <xf numFmtId="0" fontId="18" fillId="10" borderId="2" xfId="0" applyFont="1" applyFill="1" applyBorder="1" applyAlignment="1" applyProtection="1">
      <alignment horizontal="left" vertical="center" wrapText="1"/>
    </xf>
    <xf numFmtId="0" fontId="18" fillId="10" borderId="2" xfId="0" applyFont="1" applyFill="1" applyBorder="1" applyAlignment="1" applyProtection="1">
      <alignment vertical="center" wrapText="1"/>
    </xf>
    <xf numFmtId="164" fontId="25" fillId="11" borderId="4" xfId="0" applyNumberFormat="1" applyFont="1" applyFill="1" applyBorder="1" applyAlignment="1" applyProtection="1">
      <alignment horizontal="center" vertical="center"/>
    </xf>
    <xf numFmtId="0" fontId="21" fillId="0" borderId="2" xfId="0" applyFont="1" applyBorder="1" applyAlignment="1" applyProtection="1">
      <alignment vertical="center" wrapText="1"/>
    </xf>
    <xf numFmtId="0" fontId="19" fillId="11" borderId="2" xfId="0" applyFont="1" applyFill="1" applyBorder="1" applyAlignment="1" applyProtection="1">
      <alignment horizontal="center"/>
    </xf>
    <xf numFmtId="1" fontId="20" fillId="11" borderId="2" xfId="0" applyNumberFormat="1" applyFont="1" applyFill="1" applyBorder="1" applyAlignment="1" applyProtection="1">
      <alignment horizontal="center" vertical="center" wrapText="1"/>
    </xf>
    <xf numFmtId="0" fontId="19" fillId="0" borderId="2" xfId="0" applyFont="1" applyBorder="1" applyAlignment="1" applyProtection="1"/>
    <xf numFmtId="2" fontId="20" fillId="0" borderId="2" xfId="0" applyNumberFormat="1" applyFont="1" applyBorder="1" applyAlignment="1" applyProtection="1">
      <alignment horizontal="center" vertical="center" wrapText="1"/>
    </xf>
    <xf numFmtId="0" fontId="21" fillId="0" borderId="5" xfId="0" applyFont="1" applyBorder="1" applyAlignment="1" applyProtection="1">
      <alignment vertical="center" wrapText="1"/>
    </xf>
    <xf numFmtId="2" fontId="26" fillId="0" borderId="2" xfId="0" applyNumberFormat="1" applyFont="1" applyBorder="1" applyAlignment="1" applyProtection="1">
      <alignment vertical="center"/>
    </xf>
    <xf numFmtId="2" fontId="26" fillId="0" borderId="7" xfId="0" applyNumberFormat="1" applyFont="1" applyBorder="1" applyAlignment="1" applyProtection="1">
      <alignment vertical="center"/>
    </xf>
    <xf numFmtId="0" fontId="25" fillId="11" borderId="2" xfId="0" applyFont="1" applyFill="1" applyBorder="1" applyAlignment="1" applyProtection="1">
      <alignment vertical="center" wrapText="1"/>
    </xf>
    <xf numFmtId="0" fontId="16" fillId="0" borderId="2" xfId="0" applyFont="1" applyBorder="1"/>
    <xf numFmtId="0" fontId="0" fillId="0" borderId="2" xfId="0" applyBorder="1" applyAlignment="1">
      <alignment horizontal="center" vertical="center"/>
    </xf>
    <xf numFmtId="0" fontId="0" fillId="0" borderId="2" xfId="0" applyBorder="1" applyAlignment="1">
      <alignment horizontal="center"/>
    </xf>
    <xf numFmtId="0" fontId="16" fillId="0" borderId="0" xfId="0" applyFont="1"/>
    <xf numFmtId="0" fontId="32" fillId="0" borderId="2" xfId="0" applyFont="1" applyBorder="1" applyAlignment="1" applyProtection="1">
      <alignment horizontal="left" vertical="center" wrapText="1"/>
    </xf>
    <xf numFmtId="0" fontId="19" fillId="0" borderId="11" xfId="0" applyFont="1" applyBorder="1" applyAlignment="1" applyProtection="1"/>
    <xf numFmtId="0" fontId="19" fillId="0" borderId="12" xfId="0" applyFont="1" applyBorder="1" applyAlignment="1" applyProtection="1"/>
    <xf numFmtId="0" fontId="19" fillId="0" borderId="13" xfId="0" applyFont="1" applyBorder="1" applyAlignment="1" applyProtection="1"/>
    <xf numFmtId="0" fontId="0" fillId="0" borderId="0" xfId="0" applyAlignment="1" applyProtection="1"/>
    <xf numFmtId="0" fontId="19" fillId="0" borderId="14" xfId="0" applyFont="1" applyBorder="1" applyAlignment="1" applyProtection="1"/>
    <xf numFmtId="0" fontId="19" fillId="0" borderId="15" xfId="0" applyFont="1" applyBorder="1" applyAlignment="1" applyProtection="1"/>
    <xf numFmtId="0" fontId="19" fillId="0" borderId="7" xfId="0" applyFont="1" applyBorder="1" applyAlignment="1" applyProtection="1"/>
    <xf numFmtId="0" fontId="19" fillId="0" borderId="10" xfId="0" applyFont="1" applyBorder="1" applyAlignment="1" applyProtection="1"/>
    <xf numFmtId="0" fontId="31" fillId="9" borderId="2" xfId="0" applyFont="1" applyFill="1" applyBorder="1" applyAlignment="1" applyProtection="1">
      <alignment horizontal="center" vertical="center" wrapText="1"/>
    </xf>
    <xf numFmtId="0" fontId="18" fillId="10" borderId="2" xfId="0" applyFont="1" applyFill="1" applyBorder="1" applyAlignment="1" applyProtection="1">
      <alignment horizontal="center" vertical="center" wrapText="1"/>
    </xf>
  </cellXfs>
  <cellStyles count="22">
    <cellStyle name="Accent" xfId="2"/>
    <cellStyle name="Accent 1" xfId="3"/>
    <cellStyle name="Accent 2" xfId="4"/>
    <cellStyle name="Accent 3" xfId="5"/>
    <cellStyle name="Bad" xfId="6"/>
    <cellStyle name="Comma 2" xfId="7"/>
    <cellStyle name="Error" xfId="8"/>
    <cellStyle name="Footnote" xfId="9"/>
    <cellStyle name="Good" xfId="10"/>
    <cellStyle name="Heading" xfId="11"/>
    <cellStyle name="Heading 1" xfId="12"/>
    <cellStyle name="Heading 2" xfId="13"/>
    <cellStyle name="Hyperlink" xfId="14"/>
    <cellStyle name="Neutral" xfId="1" builtinId="28" customBuiltin="1"/>
    <cellStyle name="Normal" xfId="0" builtinId="0" customBuiltin="1"/>
    <cellStyle name="Normal 2" xfId="15"/>
    <cellStyle name="Note" xfId="16"/>
    <cellStyle name="Result" xfId="17"/>
    <cellStyle name="Result2" xfId="18"/>
    <cellStyle name="Status" xfId="19"/>
    <cellStyle name="Text" xfId="20"/>
    <cellStyle name="Warning" xf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65"/>
  <sheetViews>
    <sheetView tabSelected="1" workbookViewId="0"/>
  </sheetViews>
  <sheetFormatPr baseColWidth="10" defaultRowHeight="12.75"/>
  <cols>
    <col min="1" max="1" width="6.140625" customWidth="1"/>
    <col min="2" max="2" width="16" customWidth="1"/>
    <col min="3" max="3" width="79.42578125" customWidth="1"/>
    <col min="4" max="5" width="9.85546875" customWidth="1"/>
    <col min="6" max="6" width="14.140625" customWidth="1"/>
    <col min="7" max="7" width="30" customWidth="1"/>
    <col min="8" max="8" width="16.28515625" customWidth="1"/>
    <col min="9" max="10" width="21.5703125" customWidth="1"/>
    <col min="11" max="11" width="55" customWidth="1"/>
    <col min="12" max="30" width="12.28515625" customWidth="1"/>
    <col min="31" max="1024" width="14.7109375" customWidth="1"/>
    <col min="1025" max="1025" width="11.42578125" customWidth="1"/>
  </cols>
  <sheetData>
    <row r="1" spans="1:13" ht="42" customHeight="1">
      <c r="A1" s="1"/>
      <c r="B1" s="110" t="s">
        <v>0</v>
      </c>
      <c r="C1" s="110"/>
      <c r="D1" s="111" t="s">
        <v>1</v>
      </c>
      <c r="E1" s="111"/>
      <c r="F1" s="111"/>
      <c r="G1" s="111"/>
      <c r="H1" s="111"/>
      <c r="I1" s="111"/>
      <c r="J1" s="111"/>
      <c r="K1" s="2" t="s">
        <v>2</v>
      </c>
    </row>
    <row r="2" spans="1:13" ht="18.95" customHeight="1">
      <c r="A2" s="1"/>
      <c r="B2" s="112"/>
      <c r="C2" s="112"/>
      <c r="D2" s="112"/>
      <c r="E2" s="112"/>
      <c r="F2" s="112"/>
      <c r="G2" s="112"/>
      <c r="H2" s="112"/>
      <c r="I2" s="112"/>
      <c r="J2" s="112"/>
      <c r="K2" s="112"/>
    </row>
    <row r="3" spans="1:13" ht="42" customHeight="1">
      <c r="A3" s="1"/>
      <c r="B3" s="113" t="s">
        <v>3</v>
      </c>
      <c r="C3" s="113"/>
      <c r="D3" s="113"/>
      <c r="E3" s="113"/>
      <c r="F3" s="113"/>
      <c r="G3" s="113"/>
      <c r="H3" s="113"/>
      <c r="I3" s="113"/>
      <c r="J3" s="113"/>
      <c r="K3" s="113"/>
    </row>
    <row r="4" spans="1:13" ht="42" customHeight="1">
      <c r="A4" s="1"/>
      <c r="B4" s="113"/>
      <c r="C4" s="113"/>
      <c r="D4" s="113"/>
      <c r="E4" s="113"/>
      <c r="F4" s="113"/>
      <c r="G4" s="113"/>
      <c r="H4" s="113"/>
      <c r="I4" s="113"/>
      <c r="J4" s="113"/>
      <c r="K4" s="113"/>
    </row>
    <row r="5" spans="1:13" ht="19.5" customHeight="1">
      <c r="A5" s="1"/>
      <c r="B5" s="114"/>
      <c r="C5" s="114"/>
      <c r="D5" s="114"/>
      <c r="E5" s="114"/>
      <c r="F5" s="114"/>
      <c r="G5" s="114"/>
      <c r="H5" s="114"/>
      <c r="I5" s="114"/>
      <c r="J5" s="114"/>
    </row>
    <row r="6" spans="1:13" ht="19.5" customHeight="1">
      <c r="A6" s="1"/>
      <c r="B6" s="115" t="s">
        <v>4</v>
      </c>
      <c r="C6" s="115"/>
      <c r="D6" s="116" t="s">
        <v>5</v>
      </c>
      <c r="E6" s="116"/>
      <c r="F6" s="116"/>
      <c r="G6" s="116"/>
      <c r="H6" s="116"/>
      <c r="I6" s="116" t="s">
        <v>6</v>
      </c>
      <c r="J6" s="116"/>
      <c r="K6" s="116"/>
      <c r="L6" s="3"/>
      <c r="M6" s="3"/>
    </row>
    <row r="7" spans="1:13" ht="19.5" customHeight="1">
      <c r="A7" s="1"/>
      <c r="B7" s="114"/>
      <c r="C7" s="114"/>
      <c r="D7" s="114"/>
      <c r="E7" s="114"/>
      <c r="F7" s="114"/>
      <c r="G7" s="114"/>
      <c r="H7" s="114"/>
      <c r="I7" s="114"/>
      <c r="J7" s="114"/>
    </row>
    <row r="8" spans="1:13" ht="19.5" customHeight="1">
      <c r="A8" s="1"/>
      <c r="B8" s="4" t="s">
        <v>7</v>
      </c>
      <c r="C8" s="5"/>
      <c r="D8" s="117" t="s">
        <v>8</v>
      </c>
      <c r="E8" s="118" t="s">
        <v>9</v>
      </c>
      <c r="F8" s="6" t="s">
        <v>10</v>
      </c>
      <c r="G8" s="7" t="s">
        <v>11</v>
      </c>
      <c r="H8" s="7" t="s">
        <v>11</v>
      </c>
      <c r="I8" s="6" t="s">
        <v>12</v>
      </c>
      <c r="J8" s="7" t="s">
        <v>12</v>
      </c>
      <c r="K8" s="117" t="s">
        <v>13</v>
      </c>
    </row>
    <row r="9" spans="1:13" ht="19.5" customHeight="1">
      <c r="A9" s="1"/>
      <c r="B9" s="4" t="s">
        <v>14</v>
      </c>
      <c r="C9" s="8" t="s">
        <v>15</v>
      </c>
      <c r="D9" s="117"/>
      <c r="E9" s="118"/>
      <c r="F9" s="6" t="s">
        <v>16</v>
      </c>
      <c r="G9" s="7" t="s">
        <v>16</v>
      </c>
      <c r="H9" s="7" t="s">
        <v>17</v>
      </c>
      <c r="I9" s="6" t="s">
        <v>16</v>
      </c>
      <c r="J9" s="7" t="s">
        <v>17</v>
      </c>
      <c r="K9" s="117"/>
    </row>
    <row r="10" spans="1:13" ht="19.5" customHeight="1">
      <c r="A10" s="1"/>
      <c r="B10" s="114"/>
      <c r="C10" s="114"/>
      <c r="D10" s="114"/>
      <c r="E10" s="114"/>
      <c r="F10" s="114"/>
      <c r="G10" s="114"/>
      <c r="H10" s="114"/>
      <c r="I10" s="114"/>
      <c r="J10" s="114"/>
    </row>
    <row r="11" spans="1:13" ht="19.5" customHeight="1">
      <c r="A11" s="9"/>
      <c r="B11" s="10" t="s">
        <v>18</v>
      </c>
      <c r="C11" s="11" t="s">
        <v>19</v>
      </c>
      <c r="D11" s="12"/>
      <c r="E11" s="12"/>
      <c r="F11" s="12"/>
      <c r="G11" s="12"/>
      <c r="H11" s="12"/>
      <c r="I11" s="12"/>
      <c r="J11" s="12"/>
      <c r="K11" s="12"/>
    </row>
    <row r="12" spans="1:13" ht="19.5" customHeight="1">
      <c r="A12" s="1"/>
      <c r="B12" s="13"/>
      <c r="C12" s="13"/>
      <c r="D12" s="13"/>
      <c r="E12" s="13"/>
      <c r="F12" s="13"/>
      <c r="G12" s="13"/>
      <c r="H12" s="13"/>
      <c r="I12" s="13"/>
      <c r="J12" s="13"/>
    </row>
    <row r="13" spans="1:13" ht="19.5" customHeight="1">
      <c r="A13" s="1"/>
      <c r="B13" s="14">
        <v>1</v>
      </c>
      <c r="C13" s="15" t="s">
        <v>20</v>
      </c>
      <c r="D13" s="16"/>
      <c r="E13" s="17"/>
      <c r="F13" s="17"/>
      <c r="G13" s="18">
        <f>SUM(G14:G17)</f>
        <v>0</v>
      </c>
      <c r="H13" s="19" t="e">
        <f>+G13/G116*100</f>
        <v>#DIV/0!</v>
      </c>
      <c r="I13" s="18">
        <f>SUM(I14:I17)</f>
        <v>0</v>
      </c>
      <c r="J13" s="19" t="e">
        <f>+I13/I116*100</f>
        <v>#DIV/0!</v>
      </c>
      <c r="K13" s="20"/>
    </row>
    <row r="14" spans="1:13" ht="19.5" customHeight="1">
      <c r="A14" s="1"/>
      <c r="B14" s="21">
        <v>1.01</v>
      </c>
      <c r="C14" s="5" t="s">
        <v>21</v>
      </c>
      <c r="D14" s="22" t="s">
        <v>22</v>
      </c>
      <c r="E14" s="23">
        <v>0</v>
      </c>
      <c r="F14" s="23">
        <v>0</v>
      </c>
      <c r="G14" s="24">
        <f>+E14*F14</f>
        <v>0</v>
      </c>
      <c r="H14" s="25" t="e">
        <f>+G14/$G$13*100</f>
        <v>#DIV/0!</v>
      </c>
      <c r="I14" s="26">
        <v>0</v>
      </c>
      <c r="J14" s="27" t="e">
        <f>+I14/$I$13*100</f>
        <v>#DIV/0!</v>
      </c>
      <c r="K14" s="28"/>
    </row>
    <row r="15" spans="1:13" ht="19.5" customHeight="1">
      <c r="A15" s="1"/>
      <c r="B15" s="21">
        <v>1.02</v>
      </c>
      <c r="C15" s="5" t="s">
        <v>23</v>
      </c>
      <c r="D15" s="22" t="s">
        <v>22</v>
      </c>
      <c r="E15" s="23">
        <v>0</v>
      </c>
      <c r="F15" s="23">
        <v>0</v>
      </c>
      <c r="G15" s="24">
        <f>+E15*F15</f>
        <v>0</v>
      </c>
      <c r="H15" s="25" t="e">
        <f>+G15/$G$13*100</f>
        <v>#DIV/0!</v>
      </c>
      <c r="I15" s="26">
        <v>0</v>
      </c>
      <c r="J15" s="27" t="e">
        <f>+I15/$I$13*100</f>
        <v>#DIV/0!</v>
      </c>
      <c r="K15" s="29"/>
    </row>
    <row r="16" spans="1:13" ht="19.5" customHeight="1">
      <c r="A16" s="1"/>
      <c r="B16" s="21">
        <v>1.03</v>
      </c>
      <c r="C16" s="5" t="s">
        <v>24</v>
      </c>
      <c r="D16" s="22" t="s">
        <v>22</v>
      </c>
      <c r="E16" s="23">
        <v>0</v>
      </c>
      <c r="F16" s="23">
        <v>0</v>
      </c>
      <c r="G16" s="24">
        <f>+E16*F16</f>
        <v>0</v>
      </c>
      <c r="H16" s="25" t="e">
        <f>+G16/$G$13*100</f>
        <v>#DIV/0!</v>
      </c>
      <c r="I16" s="26">
        <v>0</v>
      </c>
      <c r="J16" s="27" t="e">
        <f>+I16/$I$13*100</f>
        <v>#DIV/0!</v>
      </c>
      <c r="K16" s="29"/>
    </row>
    <row r="17" spans="1:11" ht="19.5" customHeight="1">
      <c r="A17" s="1" t="s">
        <v>25</v>
      </c>
      <c r="B17" s="21">
        <v>1.04</v>
      </c>
      <c r="C17" s="30" t="s">
        <v>26</v>
      </c>
      <c r="D17" s="22" t="s">
        <v>22</v>
      </c>
      <c r="E17" s="23">
        <v>0</v>
      </c>
      <c r="F17" s="23">
        <v>0</v>
      </c>
      <c r="G17" s="24">
        <f>+E17*F17</f>
        <v>0</v>
      </c>
      <c r="H17" s="25" t="e">
        <f>+G17/$G$13*100</f>
        <v>#DIV/0!</v>
      </c>
      <c r="I17" s="26">
        <v>0</v>
      </c>
      <c r="J17" s="27" t="e">
        <f>+I17/$I$13*100</f>
        <v>#DIV/0!</v>
      </c>
      <c r="K17" s="29"/>
    </row>
    <row r="18" spans="1:11" ht="19.5" customHeight="1">
      <c r="A18" s="1"/>
      <c r="B18" s="13"/>
      <c r="C18" s="13"/>
      <c r="D18" s="13"/>
      <c r="E18" s="13"/>
      <c r="F18" s="13"/>
      <c r="G18" s="13"/>
      <c r="H18" s="13"/>
      <c r="I18" s="13"/>
      <c r="J18" s="13"/>
    </row>
    <row r="19" spans="1:11" ht="19.5" customHeight="1">
      <c r="A19" s="1"/>
      <c r="B19" s="14">
        <v>2</v>
      </c>
      <c r="C19" s="15" t="s">
        <v>27</v>
      </c>
      <c r="D19" s="16"/>
      <c r="E19" s="17"/>
      <c r="F19" s="17"/>
      <c r="G19" s="18">
        <f>SUM(G20:G26)</f>
        <v>0</v>
      </c>
      <c r="H19" s="19" t="e">
        <f>+G19/G116*100</f>
        <v>#DIV/0!</v>
      </c>
      <c r="I19" s="18">
        <f>SUM(I20:I26)</f>
        <v>0</v>
      </c>
      <c r="J19" s="19" t="e">
        <f>+I19/I116*100</f>
        <v>#DIV/0!</v>
      </c>
      <c r="K19" s="20"/>
    </row>
    <row r="20" spans="1:11" ht="19.5" customHeight="1">
      <c r="A20" s="31"/>
      <c r="B20" s="21">
        <f t="shared" ref="B20:B26" si="0">+B19+0.01</f>
        <v>2.0099999999999998</v>
      </c>
      <c r="C20" s="32" t="s">
        <v>28</v>
      </c>
      <c r="D20" s="22" t="s">
        <v>8</v>
      </c>
      <c r="E20" s="23">
        <v>0</v>
      </c>
      <c r="F20" s="23">
        <v>0</v>
      </c>
      <c r="G20" s="24">
        <f t="shared" ref="G20:G26" si="1">+E20*F20</f>
        <v>0</v>
      </c>
      <c r="H20" s="25" t="e">
        <f t="shared" ref="H20:H26" si="2">+G20/$G$19*100</f>
        <v>#DIV/0!</v>
      </c>
      <c r="I20" s="26">
        <v>0</v>
      </c>
      <c r="J20" s="27" t="e">
        <f t="shared" ref="J20:J26" si="3">+I20/$I$19*100</f>
        <v>#DIV/0!</v>
      </c>
      <c r="K20" s="28"/>
    </row>
    <row r="21" spans="1:11" ht="19.5" customHeight="1">
      <c r="A21" s="31"/>
      <c r="B21" s="21">
        <f t="shared" si="0"/>
        <v>2.0199999999999996</v>
      </c>
      <c r="C21" s="32" t="s">
        <v>29</v>
      </c>
      <c r="D21" s="22" t="s">
        <v>30</v>
      </c>
      <c r="E21" s="23">
        <v>0</v>
      </c>
      <c r="F21" s="23">
        <v>0</v>
      </c>
      <c r="G21" s="24">
        <f t="shared" si="1"/>
        <v>0</v>
      </c>
      <c r="H21" s="25" t="e">
        <f t="shared" si="2"/>
        <v>#DIV/0!</v>
      </c>
      <c r="I21" s="26">
        <v>0</v>
      </c>
      <c r="J21" s="27" t="e">
        <f t="shared" si="3"/>
        <v>#DIV/0!</v>
      </c>
      <c r="K21" s="28"/>
    </row>
    <row r="22" spans="1:11" ht="19.5" customHeight="1">
      <c r="A22" s="31"/>
      <c r="B22" s="21">
        <f t="shared" si="0"/>
        <v>2.0299999999999994</v>
      </c>
      <c r="C22" s="32" t="s">
        <v>31</v>
      </c>
      <c r="D22" s="22" t="s">
        <v>30</v>
      </c>
      <c r="E22" s="23">
        <v>0</v>
      </c>
      <c r="F22" s="23">
        <v>0</v>
      </c>
      <c r="G22" s="24">
        <f t="shared" si="1"/>
        <v>0</v>
      </c>
      <c r="H22" s="25" t="e">
        <f t="shared" si="2"/>
        <v>#DIV/0!</v>
      </c>
      <c r="I22" s="26">
        <v>0</v>
      </c>
      <c r="J22" s="27" t="e">
        <f t="shared" si="3"/>
        <v>#DIV/0!</v>
      </c>
      <c r="K22" s="28"/>
    </row>
    <row r="23" spans="1:11" ht="19.5" customHeight="1">
      <c r="A23" s="31"/>
      <c r="B23" s="21">
        <f t="shared" si="0"/>
        <v>2.0399999999999991</v>
      </c>
      <c r="C23" s="32" t="s">
        <v>32</v>
      </c>
      <c r="D23" s="22" t="s">
        <v>33</v>
      </c>
      <c r="E23" s="23">
        <v>0</v>
      </c>
      <c r="F23" s="23">
        <v>0</v>
      </c>
      <c r="G23" s="24">
        <f t="shared" si="1"/>
        <v>0</v>
      </c>
      <c r="H23" s="25" t="e">
        <f t="shared" si="2"/>
        <v>#DIV/0!</v>
      </c>
      <c r="I23" s="26">
        <v>0</v>
      </c>
      <c r="J23" s="27" t="e">
        <f t="shared" si="3"/>
        <v>#DIV/0!</v>
      </c>
      <c r="K23" s="28"/>
    </row>
    <row r="24" spans="1:11" ht="19.5" customHeight="1">
      <c r="A24" s="31"/>
      <c r="B24" s="21">
        <f t="shared" si="0"/>
        <v>2.0499999999999989</v>
      </c>
      <c r="C24" s="32" t="s">
        <v>34</v>
      </c>
      <c r="D24" s="22" t="s">
        <v>33</v>
      </c>
      <c r="E24" s="23">
        <v>0</v>
      </c>
      <c r="F24" s="23">
        <v>0</v>
      </c>
      <c r="G24" s="24">
        <f t="shared" si="1"/>
        <v>0</v>
      </c>
      <c r="H24" s="25" t="e">
        <f t="shared" si="2"/>
        <v>#DIV/0!</v>
      </c>
      <c r="I24" s="26">
        <v>0</v>
      </c>
      <c r="J24" s="27" t="e">
        <f t="shared" si="3"/>
        <v>#DIV/0!</v>
      </c>
      <c r="K24" s="28"/>
    </row>
    <row r="25" spans="1:11" ht="19.5" customHeight="1">
      <c r="A25" s="31"/>
      <c r="B25" s="21">
        <f t="shared" si="0"/>
        <v>2.0599999999999987</v>
      </c>
      <c r="C25" s="32" t="s">
        <v>35</v>
      </c>
      <c r="D25" s="22" t="s">
        <v>30</v>
      </c>
      <c r="E25" s="23">
        <v>0</v>
      </c>
      <c r="F25" s="23">
        <v>0</v>
      </c>
      <c r="G25" s="24">
        <f t="shared" si="1"/>
        <v>0</v>
      </c>
      <c r="H25" s="25" t="e">
        <f t="shared" si="2"/>
        <v>#DIV/0!</v>
      </c>
      <c r="I25" s="26">
        <v>0</v>
      </c>
      <c r="J25" s="27" t="e">
        <f t="shared" si="3"/>
        <v>#DIV/0!</v>
      </c>
      <c r="K25" s="28"/>
    </row>
    <row r="26" spans="1:11" ht="19.5" customHeight="1">
      <c r="A26" s="31"/>
      <c r="B26" s="21">
        <f t="shared" si="0"/>
        <v>2.0699999999999985</v>
      </c>
      <c r="C26" s="32" t="s">
        <v>36</v>
      </c>
      <c r="D26" s="22" t="s">
        <v>30</v>
      </c>
      <c r="E26" s="23">
        <v>0</v>
      </c>
      <c r="F26" s="23">
        <v>0</v>
      </c>
      <c r="G26" s="24">
        <f t="shared" si="1"/>
        <v>0</v>
      </c>
      <c r="H26" s="25" t="e">
        <f t="shared" si="2"/>
        <v>#DIV/0!</v>
      </c>
      <c r="I26" s="26">
        <v>0</v>
      </c>
      <c r="J26" s="27" t="e">
        <f t="shared" si="3"/>
        <v>#DIV/0!</v>
      </c>
      <c r="K26" s="28"/>
    </row>
    <row r="27" spans="1:11" ht="19.5" customHeight="1">
      <c r="A27" s="31"/>
      <c r="B27" s="33"/>
      <c r="C27" s="13"/>
      <c r="D27" s="34"/>
      <c r="E27" s="34"/>
      <c r="F27" s="34"/>
      <c r="G27" s="35"/>
      <c r="H27" s="36"/>
      <c r="I27" s="37"/>
      <c r="J27" s="37"/>
      <c r="K27" s="38"/>
    </row>
    <row r="28" spans="1:11" ht="19.5" customHeight="1">
      <c r="A28" s="1"/>
      <c r="B28" s="14">
        <v>3</v>
      </c>
      <c r="C28" s="15" t="s">
        <v>37</v>
      </c>
      <c r="D28" s="16"/>
      <c r="E28" s="17"/>
      <c r="F28" s="17"/>
      <c r="G28" s="18">
        <f>SUM(G29:G32)</f>
        <v>0</v>
      </c>
      <c r="H28" s="19" t="e">
        <f>+G28/G116*100</f>
        <v>#DIV/0!</v>
      </c>
      <c r="I28" s="18">
        <f>SUM(I29:I32)</f>
        <v>0</v>
      </c>
      <c r="J28" s="19" t="e">
        <f>+I28/I116*100</f>
        <v>#DIV/0!</v>
      </c>
      <c r="K28" s="20"/>
    </row>
    <row r="29" spans="1:11" ht="19.5" customHeight="1">
      <c r="A29" s="1"/>
      <c r="B29" s="21">
        <f>B28+0.01</f>
        <v>3.01</v>
      </c>
      <c r="C29" s="32" t="s">
        <v>38</v>
      </c>
      <c r="D29" s="22" t="s">
        <v>30</v>
      </c>
      <c r="E29" s="23">
        <v>0</v>
      </c>
      <c r="F29" s="23">
        <v>0</v>
      </c>
      <c r="G29" s="24">
        <f>+E29*F29</f>
        <v>0</v>
      </c>
      <c r="H29" s="25" t="e">
        <f>+G29/$G$28*100</f>
        <v>#DIV/0!</v>
      </c>
      <c r="I29" s="26">
        <v>0</v>
      </c>
      <c r="J29" s="27" t="e">
        <f>+I29/$I$28*100</f>
        <v>#DIV/0!</v>
      </c>
      <c r="K29" s="28"/>
    </row>
    <row r="30" spans="1:11" ht="19.5" customHeight="1">
      <c r="A30" s="1"/>
      <c r="B30" s="21">
        <f>B29+0.01</f>
        <v>3.0199999999999996</v>
      </c>
      <c r="C30" s="13" t="s">
        <v>39</v>
      </c>
      <c r="D30" s="22" t="s">
        <v>30</v>
      </c>
      <c r="E30" s="23">
        <v>0</v>
      </c>
      <c r="F30" s="23">
        <v>0</v>
      </c>
      <c r="G30" s="24">
        <f>+E30*F30</f>
        <v>0</v>
      </c>
      <c r="H30" s="25" t="e">
        <f>+G30/$G$28*100</f>
        <v>#DIV/0!</v>
      </c>
      <c r="I30" s="26">
        <v>0</v>
      </c>
      <c r="J30" s="27" t="e">
        <f>+I30/$I$28*100</f>
        <v>#DIV/0!</v>
      </c>
      <c r="K30" s="28"/>
    </row>
    <row r="31" spans="1:11" ht="19.5" customHeight="1">
      <c r="A31" s="1"/>
      <c r="B31" s="21">
        <f>B30+0.01</f>
        <v>3.0299999999999994</v>
      </c>
      <c r="C31" s="32" t="s">
        <v>40</v>
      </c>
      <c r="D31" s="22" t="s">
        <v>30</v>
      </c>
      <c r="E31" s="23">
        <v>0</v>
      </c>
      <c r="F31" s="23">
        <v>0</v>
      </c>
      <c r="G31" s="24">
        <f>+E31*F31</f>
        <v>0</v>
      </c>
      <c r="H31" s="25" t="e">
        <f>+G31/$G$28*100</f>
        <v>#DIV/0!</v>
      </c>
      <c r="I31" s="26">
        <v>0</v>
      </c>
      <c r="J31" s="27" t="e">
        <f>+I31/$I$28*100</f>
        <v>#DIV/0!</v>
      </c>
      <c r="K31" s="28"/>
    </row>
    <row r="32" spans="1:11" ht="19.5" customHeight="1">
      <c r="A32" s="1"/>
      <c r="B32" s="21">
        <f>B31+0.01</f>
        <v>3.0399999999999991</v>
      </c>
      <c r="C32" s="32" t="s">
        <v>41</v>
      </c>
      <c r="D32" s="22" t="s">
        <v>30</v>
      </c>
      <c r="E32" s="23">
        <v>0</v>
      </c>
      <c r="F32" s="23">
        <v>0</v>
      </c>
      <c r="G32" s="24">
        <f>+E32*F32</f>
        <v>0</v>
      </c>
      <c r="H32" s="25" t="e">
        <f>+G32/$G$28*100</f>
        <v>#DIV/0!</v>
      </c>
      <c r="I32" s="26">
        <v>0</v>
      </c>
      <c r="J32" s="27" t="e">
        <f>+I32/$I$28*100</f>
        <v>#DIV/0!</v>
      </c>
      <c r="K32" s="28"/>
    </row>
    <row r="33" spans="1:11" ht="19.5" customHeight="1">
      <c r="A33" s="31"/>
      <c r="B33" s="39"/>
      <c r="C33" s="39"/>
      <c r="D33" s="39"/>
      <c r="E33" s="39"/>
      <c r="F33" s="39"/>
      <c r="G33" s="39"/>
      <c r="H33" s="39"/>
      <c r="I33" s="39"/>
      <c r="J33" s="39"/>
    </row>
    <row r="34" spans="1:11" ht="19.5" customHeight="1">
      <c r="A34" s="1"/>
      <c r="B34" s="14">
        <f>B28+1</f>
        <v>4</v>
      </c>
      <c r="C34" s="15" t="s">
        <v>42</v>
      </c>
      <c r="D34" s="16"/>
      <c r="E34" s="17"/>
      <c r="F34" s="17"/>
      <c r="G34" s="18">
        <f>SUM(G35)</f>
        <v>0</v>
      </c>
      <c r="H34" s="19" t="e">
        <f>+G34/G116*100</f>
        <v>#DIV/0!</v>
      </c>
      <c r="I34" s="18">
        <f>SUM(I35)</f>
        <v>0</v>
      </c>
      <c r="J34" s="19" t="e">
        <f>+I34/I116*100</f>
        <v>#DIV/0!</v>
      </c>
      <c r="K34" s="20"/>
    </row>
    <row r="35" spans="1:11" ht="19.5" customHeight="1">
      <c r="A35" s="1"/>
      <c r="B35" s="21">
        <f>B34+0.01</f>
        <v>4.01</v>
      </c>
      <c r="C35" s="32" t="s">
        <v>43</v>
      </c>
      <c r="D35" s="22" t="s">
        <v>30</v>
      </c>
      <c r="E35" s="23">
        <v>0</v>
      </c>
      <c r="F35" s="23">
        <v>0</v>
      </c>
      <c r="G35" s="24">
        <f>+E35*F35</f>
        <v>0</v>
      </c>
      <c r="H35" s="25" t="e">
        <f>+G35/$G$34*100</f>
        <v>#DIV/0!</v>
      </c>
      <c r="I35" s="26">
        <v>0</v>
      </c>
      <c r="J35" s="27" t="e">
        <f>+I35/$I$34*100</f>
        <v>#DIV/0!</v>
      </c>
      <c r="K35" s="28"/>
    </row>
    <row r="36" spans="1:11" ht="19.5" customHeight="1">
      <c r="A36" s="31"/>
      <c r="B36" s="39"/>
      <c r="C36" s="39"/>
      <c r="D36" s="39"/>
      <c r="E36" s="39"/>
      <c r="F36" s="39"/>
      <c r="G36" s="39"/>
      <c r="H36" s="39"/>
      <c r="I36" s="39"/>
      <c r="J36" s="39"/>
    </row>
    <row r="37" spans="1:11" ht="19.5" customHeight="1">
      <c r="A37" s="1"/>
      <c r="B37" s="14">
        <v>5</v>
      </c>
      <c r="C37" s="40" t="s">
        <v>44</v>
      </c>
      <c r="D37" s="41"/>
      <c r="E37" s="20"/>
      <c r="F37" s="20"/>
      <c r="G37" s="42">
        <f>SUM(G38:G48)</f>
        <v>0</v>
      </c>
      <c r="H37" s="43" t="e">
        <f>+G37/G116*100</f>
        <v>#DIV/0!</v>
      </c>
      <c r="I37" s="42">
        <f>SUM(I38:I46)</f>
        <v>0</v>
      </c>
      <c r="J37" s="19" t="e">
        <f>+I37/I116*100</f>
        <v>#DIV/0!</v>
      </c>
      <c r="K37" s="20"/>
    </row>
    <row r="38" spans="1:11" ht="19.5" customHeight="1">
      <c r="A38" s="1"/>
      <c r="B38" s="21">
        <f t="shared" ref="B38:B48" si="4">B37+0.01</f>
        <v>5.01</v>
      </c>
      <c r="C38" s="32" t="s">
        <v>45</v>
      </c>
      <c r="D38" s="22" t="s">
        <v>46</v>
      </c>
      <c r="E38" s="23">
        <v>0</v>
      </c>
      <c r="F38" s="23">
        <v>0</v>
      </c>
      <c r="G38" s="24">
        <f t="shared" ref="G38:G48" si="5">+E38*F38</f>
        <v>0</v>
      </c>
      <c r="H38" s="25" t="e">
        <f t="shared" ref="H38:H48" si="6">+G38/$G$37*100</f>
        <v>#DIV/0!</v>
      </c>
      <c r="I38" s="26">
        <v>0</v>
      </c>
      <c r="J38" s="27" t="e">
        <f t="shared" ref="J38:J48" si="7">+I38/$I$37*100</f>
        <v>#DIV/0!</v>
      </c>
      <c r="K38" s="28"/>
    </row>
    <row r="39" spans="1:11" ht="19.5" customHeight="1">
      <c r="A39" s="1"/>
      <c r="B39" s="21">
        <f t="shared" si="4"/>
        <v>5.0199999999999996</v>
      </c>
      <c r="C39" s="32" t="s">
        <v>47</v>
      </c>
      <c r="D39" s="22" t="s">
        <v>46</v>
      </c>
      <c r="E39" s="23">
        <v>0</v>
      </c>
      <c r="F39" s="23">
        <v>0</v>
      </c>
      <c r="G39" s="24">
        <f t="shared" si="5"/>
        <v>0</v>
      </c>
      <c r="H39" s="25" t="e">
        <f t="shared" si="6"/>
        <v>#DIV/0!</v>
      </c>
      <c r="I39" s="26">
        <v>0</v>
      </c>
      <c r="J39" s="27" t="e">
        <f t="shared" si="7"/>
        <v>#DIV/0!</v>
      </c>
      <c r="K39" s="28"/>
    </row>
    <row r="40" spans="1:11" ht="19.5" customHeight="1">
      <c r="A40" s="1"/>
      <c r="B40" s="21">
        <f t="shared" si="4"/>
        <v>5.0299999999999994</v>
      </c>
      <c r="C40" s="32" t="s">
        <v>48</v>
      </c>
      <c r="D40" s="22" t="s">
        <v>46</v>
      </c>
      <c r="E40" s="23">
        <v>0</v>
      </c>
      <c r="F40" s="23">
        <v>0</v>
      </c>
      <c r="G40" s="24">
        <f t="shared" si="5"/>
        <v>0</v>
      </c>
      <c r="H40" s="25" t="e">
        <f t="shared" si="6"/>
        <v>#DIV/0!</v>
      </c>
      <c r="I40" s="26">
        <v>0</v>
      </c>
      <c r="J40" s="27" t="e">
        <f t="shared" si="7"/>
        <v>#DIV/0!</v>
      </c>
      <c r="K40" s="28"/>
    </row>
    <row r="41" spans="1:11" ht="19.5" customHeight="1">
      <c r="A41" s="1"/>
      <c r="B41" s="21">
        <f t="shared" si="4"/>
        <v>5.0399999999999991</v>
      </c>
      <c r="C41" s="32" t="s">
        <v>49</v>
      </c>
      <c r="D41" s="22" t="s">
        <v>46</v>
      </c>
      <c r="E41" s="23">
        <v>0</v>
      </c>
      <c r="F41" s="23">
        <v>0</v>
      </c>
      <c r="G41" s="24">
        <f t="shared" si="5"/>
        <v>0</v>
      </c>
      <c r="H41" s="25" t="e">
        <f t="shared" si="6"/>
        <v>#DIV/0!</v>
      </c>
      <c r="I41" s="26">
        <v>0</v>
      </c>
      <c r="J41" s="27" t="e">
        <f t="shared" si="7"/>
        <v>#DIV/0!</v>
      </c>
      <c r="K41" s="28"/>
    </row>
    <row r="42" spans="1:11" ht="19.5" customHeight="1">
      <c r="A42" s="1"/>
      <c r="B42" s="21">
        <f t="shared" si="4"/>
        <v>5.0499999999999989</v>
      </c>
      <c r="C42" s="32" t="s">
        <v>50</v>
      </c>
      <c r="D42" s="22" t="s">
        <v>33</v>
      </c>
      <c r="E42" s="23">
        <v>0</v>
      </c>
      <c r="F42" s="23">
        <v>0</v>
      </c>
      <c r="G42" s="24">
        <f t="shared" si="5"/>
        <v>0</v>
      </c>
      <c r="H42" s="25" t="e">
        <f t="shared" si="6"/>
        <v>#DIV/0!</v>
      </c>
      <c r="I42" s="26">
        <v>0</v>
      </c>
      <c r="J42" s="27" t="e">
        <f t="shared" si="7"/>
        <v>#DIV/0!</v>
      </c>
      <c r="K42" s="28"/>
    </row>
    <row r="43" spans="1:11" ht="19.5" customHeight="1">
      <c r="A43" s="1"/>
      <c r="B43" s="21">
        <f t="shared" si="4"/>
        <v>5.0599999999999987</v>
      </c>
      <c r="C43" s="32" t="s">
        <v>51</v>
      </c>
      <c r="D43" s="22" t="s">
        <v>33</v>
      </c>
      <c r="E43" s="23">
        <v>0</v>
      </c>
      <c r="F43" s="23">
        <v>0</v>
      </c>
      <c r="G43" s="24">
        <f t="shared" si="5"/>
        <v>0</v>
      </c>
      <c r="H43" s="25" t="e">
        <f t="shared" si="6"/>
        <v>#DIV/0!</v>
      </c>
      <c r="I43" s="26">
        <v>0</v>
      </c>
      <c r="J43" s="27" t="e">
        <f t="shared" si="7"/>
        <v>#DIV/0!</v>
      </c>
      <c r="K43" s="28"/>
    </row>
    <row r="44" spans="1:11" ht="19.5" customHeight="1">
      <c r="A44" s="1"/>
      <c r="B44" s="21">
        <f t="shared" si="4"/>
        <v>5.0699999999999985</v>
      </c>
      <c r="C44" s="32" t="s">
        <v>52</v>
      </c>
      <c r="D44" s="22" t="s">
        <v>33</v>
      </c>
      <c r="E44" s="23">
        <v>0</v>
      </c>
      <c r="F44" s="23">
        <v>0</v>
      </c>
      <c r="G44" s="24">
        <f t="shared" si="5"/>
        <v>0</v>
      </c>
      <c r="H44" s="25" t="e">
        <f t="shared" si="6"/>
        <v>#DIV/0!</v>
      </c>
      <c r="I44" s="26">
        <v>0</v>
      </c>
      <c r="J44" s="27" t="e">
        <f t="shared" si="7"/>
        <v>#DIV/0!</v>
      </c>
      <c r="K44" s="28"/>
    </row>
    <row r="45" spans="1:11" ht="19.5" customHeight="1">
      <c r="A45" s="1"/>
      <c r="B45" s="21">
        <f t="shared" si="4"/>
        <v>5.0799999999999983</v>
      </c>
      <c r="C45" s="32" t="s">
        <v>53</v>
      </c>
      <c r="D45" s="22" t="s">
        <v>33</v>
      </c>
      <c r="E45" s="23">
        <v>0</v>
      </c>
      <c r="F45" s="23">
        <v>0</v>
      </c>
      <c r="G45" s="24">
        <f t="shared" si="5"/>
        <v>0</v>
      </c>
      <c r="H45" s="25" t="e">
        <f t="shared" si="6"/>
        <v>#DIV/0!</v>
      </c>
      <c r="I45" s="26">
        <v>0</v>
      </c>
      <c r="J45" s="27" t="e">
        <f t="shared" si="7"/>
        <v>#DIV/0!</v>
      </c>
      <c r="K45" s="28"/>
    </row>
    <row r="46" spans="1:11" ht="19.5" customHeight="1">
      <c r="A46" s="1"/>
      <c r="B46" s="21">
        <f t="shared" si="4"/>
        <v>5.0899999999999981</v>
      </c>
      <c r="C46" s="44" t="s">
        <v>54</v>
      </c>
      <c r="D46" s="45" t="s">
        <v>33</v>
      </c>
      <c r="E46" s="46">
        <v>0</v>
      </c>
      <c r="F46" s="46">
        <v>0</v>
      </c>
      <c r="G46" s="47">
        <f t="shared" si="5"/>
        <v>0</v>
      </c>
      <c r="H46" s="48" t="e">
        <f t="shared" si="6"/>
        <v>#DIV/0!</v>
      </c>
      <c r="I46" s="49">
        <v>0</v>
      </c>
      <c r="J46" s="50" t="e">
        <f t="shared" si="7"/>
        <v>#DIV/0!</v>
      </c>
      <c r="K46" s="51"/>
    </row>
    <row r="47" spans="1:11" ht="19.5" customHeight="1">
      <c r="A47" s="1"/>
      <c r="B47" s="52">
        <f t="shared" si="4"/>
        <v>5.0999999999999979</v>
      </c>
      <c r="C47" s="53" t="s">
        <v>55</v>
      </c>
      <c r="D47" s="45" t="s">
        <v>46</v>
      </c>
      <c r="E47" s="46">
        <v>0</v>
      </c>
      <c r="F47" s="46">
        <v>0</v>
      </c>
      <c r="G47" s="47">
        <f t="shared" si="5"/>
        <v>0</v>
      </c>
      <c r="H47" s="48" t="e">
        <f t="shared" si="6"/>
        <v>#DIV/0!</v>
      </c>
      <c r="I47" s="49">
        <v>0</v>
      </c>
      <c r="J47" s="54" t="e">
        <f t="shared" si="7"/>
        <v>#DIV/0!</v>
      </c>
      <c r="K47" s="51"/>
    </row>
    <row r="48" spans="1:11" ht="19.5" customHeight="1">
      <c r="A48" s="1"/>
      <c r="B48" s="21">
        <f t="shared" si="4"/>
        <v>5.1099999999999977</v>
      </c>
      <c r="C48" s="32" t="s">
        <v>56</v>
      </c>
      <c r="D48" s="22" t="s">
        <v>33</v>
      </c>
      <c r="E48" s="23">
        <v>0</v>
      </c>
      <c r="F48" s="23">
        <v>0</v>
      </c>
      <c r="G48" s="24">
        <f t="shared" si="5"/>
        <v>0</v>
      </c>
      <c r="H48" s="25" t="e">
        <f t="shared" si="6"/>
        <v>#DIV/0!</v>
      </c>
      <c r="I48" s="26">
        <v>0</v>
      </c>
      <c r="J48" s="55" t="e">
        <f t="shared" si="7"/>
        <v>#DIV/0!</v>
      </c>
      <c r="K48" s="28"/>
    </row>
    <row r="49" spans="1:11" ht="19.5" customHeight="1">
      <c r="A49" s="1"/>
      <c r="B49" s="56"/>
      <c r="C49" s="57"/>
      <c r="D49" s="58"/>
      <c r="E49" s="58"/>
      <c r="F49" s="58"/>
      <c r="G49" s="58"/>
      <c r="H49" s="58"/>
      <c r="I49" s="58"/>
      <c r="J49" s="58"/>
      <c r="K49" s="58"/>
    </row>
    <row r="50" spans="1:11" ht="19.5" customHeight="1">
      <c r="A50" s="1"/>
      <c r="B50" s="14">
        <f>+$B$37+1</f>
        <v>6</v>
      </c>
      <c r="C50" s="40" t="s">
        <v>57</v>
      </c>
      <c r="D50" s="41"/>
      <c r="E50" s="20"/>
      <c r="F50" s="20"/>
      <c r="G50" s="42">
        <f>SUM(G51:G53)</f>
        <v>0</v>
      </c>
      <c r="H50" s="43" t="e">
        <f>+G50/G116*100</f>
        <v>#DIV/0!</v>
      </c>
      <c r="I50" s="42">
        <f>SUM(I51:I53)</f>
        <v>0</v>
      </c>
      <c r="J50" s="19" t="e">
        <f>+I50/I116*100</f>
        <v>#DIV/0!</v>
      </c>
      <c r="K50" s="20"/>
    </row>
    <row r="51" spans="1:11" ht="19.5" customHeight="1">
      <c r="A51" s="1"/>
      <c r="B51" s="21">
        <f>+B50+0.01</f>
        <v>6.01</v>
      </c>
      <c r="C51" s="32" t="s">
        <v>58</v>
      </c>
      <c r="D51" s="22" t="s">
        <v>46</v>
      </c>
      <c r="E51" s="23">
        <v>0</v>
      </c>
      <c r="F51" s="23">
        <v>0</v>
      </c>
      <c r="G51" s="24">
        <f>+E51*F51</f>
        <v>0</v>
      </c>
      <c r="H51" s="25" t="e">
        <f>+G51/$G$50*100</f>
        <v>#DIV/0!</v>
      </c>
      <c r="I51" s="26">
        <v>0</v>
      </c>
      <c r="J51" s="59" t="e">
        <f>+I51/$I$50*100</f>
        <v>#DIV/0!</v>
      </c>
      <c r="K51" s="28"/>
    </row>
    <row r="52" spans="1:11" ht="19.5" customHeight="1">
      <c r="A52" s="1"/>
      <c r="B52" s="21">
        <f>+B51+0.01</f>
        <v>6.02</v>
      </c>
      <c r="C52" s="32" t="s">
        <v>59</v>
      </c>
      <c r="D52" s="22" t="s">
        <v>60</v>
      </c>
      <c r="E52" s="23">
        <v>0</v>
      </c>
      <c r="F52" s="23">
        <v>0</v>
      </c>
      <c r="G52" s="24">
        <f>+E52*F52</f>
        <v>0</v>
      </c>
      <c r="H52" s="25" t="e">
        <f>+G52/$G$50*100</f>
        <v>#DIV/0!</v>
      </c>
      <c r="I52" s="26">
        <v>0</v>
      </c>
      <c r="J52" s="59" t="e">
        <f>+I52/$I$50*100</f>
        <v>#DIV/0!</v>
      </c>
      <c r="K52" s="28"/>
    </row>
    <row r="53" spans="1:11" ht="19.5" customHeight="1">
      <c r="A53" s="1"/>
      <c r="B53" s="21">
        <f>+B52+0.01</f>
        <v>6.0299999999999994</v>
      </c>
      <c r="C53" s="57" t="s">
        <v>61</v>
      </c>
      <c r="D53" s="22" t="s">
        <v>60</v>
      </c>
      <c r="E53" s="23">
        <v>0</v>
      </c>
      <c r="F53" s="23">
        <v>0</v>
      </c>
      <c r="G53" s="24">
        <f>+E53*F53</f>
        <v>0</v>
      </c>
      <c r="H53" s="25" t="e">
        <f>+G53/$G$50*100</f>
        <v>#DIV/0!</v>
      </c>
      <c r="I53" s="26">
        <v>0</v>
      </c>
      <c r="J53" s="59" t="e">
        <f>+I53/$I$50*100</f>
        <v>#DIV/0!</v>
      </c>
      <c r="K53" s="28"/>
    </row>
    <row r="54" spans="1:11" ht="19.5" customHeight="1">
      <c r="A54" s="60"/>
      <c r="B54" s="61"/>
      <c r="C54" s="61"/>
      <c r="D54" s="61"/>
      <c r="E54" s="61"/>
      <c r="F54" s="61"/>
      <c r="G54" s="61"/>
      <c r="H54" s="61"/>
      <c r="I54" s="61"/>
      <c r="J54" s="61"/>
    </row>
    <row r="55" spans="1:11" ht="19.5" customHeight="1">
      <c r="A55" s="60"/>
      <c r="B55" s="14">
        <v>7</v>
      </c>
      <c r="C55" s="40" t="s">
        <v>62</v>
      </c>
      <c r="D55" s="41"/>
      <c r="E55" s="20"/>
      <c r="F55" s="20"/>
      <c r="G55" s="42">
        <f>SUM(G56:G65)</f>
        <v>0</v>
      </c>
      <c r="H55" s="43" t="e">
        <f>+G55/G116*100</f>
        <v>#DIV/0!</v>
      </c>
      <c r="I55" s="42">
        <f>SUM(I56:I65)</f>
        <v>0</v>
      </c>
      <c r="J55" s="42" t="e">
        <f>+I55/I116*100</f>
        <v>#DIV/0!</v>
      </c>
      <c r="K55" s="20"/>
    </row>
    <row r="56" spans="1:11" ht="19.5" customHeight="1">
      <c r="A56" s="60"/>
      <c r="B56" s="21">
        <f t="shared" ref="B56:B65" si="8">+B55+0.01</f>
        <v>7.01</v>
      </c>
      <c r="C56" s="32" t="s">
        <v>63</v>
      </c>
      <c r="D56" s="22" t="s">
        <v>8</v>
      </c>
      <c r="E56" s="23">
        <v>0</v>
      </c>
      <c r="F56" s="23">
        <v>0</v>
      </c>
      <c r="G56" s="24">
        <f t="shared" ref="G56:G65" si="9">+E56*F56</f>
        <v>0</v>
      </c>
      <c r="H56" s="25" t="e">
        <f t="shared" ref="H56:H65" si="10">+G56/$G$55*100</f>
        <v>#DIV/0!</v>
      </c>
      <c r="I56" s="26">
        <v>0</v>
      </c>
      <c r="J56" s="59" t="e">
        <f t="shared" ref="J56:J65" si="11">+I56/$I$55*100</f>
        <v>#DIV/0!</v>
      </c>
      <c r="K56" s="28"/>
    </row>
    <row r="57" spans="1:11" ht="19.5" customHeight="1">
      <c r="A57" s="60"/>
      <c r="B57" s="21">
        <f t="shared" si="8"/>
        <v>7.02</v>
      </c>
      <c r="C57" s="32" t="s">
        <v>64</v>
      </c>
      <c r="D57" s="22" t="s">
        <v>60</v>
      </c>
      <c r="E57" s="23">
        <v>0</v>
      </c>
      <c r="F57" s="23">
        <v>0</v>
      </c>
      <c r="G57" s="24">
        <f t="shared" si="9"/>
        <v>0</v>
      </c>
      <c r="H57" s="25" t="e">
        <f t="shared" si="10"/>
        <v>#DIV/0!</v>
      </c>
      <c r="I57" s="26">
        <v>0</v>
      </c>
      <c r="J57" s="59" t="e">
        <f t="shared" si="11"/>
        <v>#DIV/0!</v>
      </c>
      <c r="K57" s="28"/>
    </row>
    <row r="58" spans="1:11" ht="19.5" customHeight="1">
      <c r="A58" s="60"/>
      <c r="B58" s="21">
        <f t="shared" si="8"/>
        <v>7.0299999999999994</v>
      </c>
      <c r="C58" s="32" t="s">
        <v>65</v>
      </c>
      <c r="D58" s="22" t="s">
        <v>60</v>
      </c>
      <c r="E58" s="23">
        <v>0</v>
      </c>
      <c r="F58" s="23">
        <v>0</v>
      </c>
      <c r="G58" s="24">
        <f t="shared" si="9"/>
        <v>0</v>
      </c>
      <c r="H58" s="25" t="e">
        <f t="shared" si="10"/>
        <v>#DIV/0!</v>
      </c>
      <c r="I58" s="26">
        <v>0</v>
      </c>
      <c r="J58" s="59" t="e">
        <f t="shared" si="11"/>
        <v>#DIV/0!</v>
      </c>
      <c r="K58" s="28"/>
    </row>
    <row r="59" spans="1:11" ht="19.5" customHeight="1">
      <c r="A59" s="60"/>
      <c r="B59" s="21">
        <f t="shared" si="8"/>
        <v>7.0399999999999991</v>
      </c>
      <c r="C59" s="32" t="s">
        <v>66</v>
      </c>
      <c r="D59" s="22" t="s">
        <v>60</v>
      </c>
      <c r="E59" s="23">
        <v>0</v>
      </c>
      <c r="F59" s="23">
        <v>0</v>
      </c>
      <c r="G59" s="24">
        <f t="shared" si="9"/>
        <v>0</v>
      </c>
      <c r="H59" s="25" t="e">
        <f t="shared" si="10"/>
        <v>#DIV/0!</v>
      </c>
      <c r="I59" s="26">
        <v>0</v>
      </c>
      <c r="J59" s="59" t="e">
        <f t="shared" si="11"/>
        <v>#DIV/0!</v>
      </c>
      <c r="K59" s="28"/>
    </row>
    <row r="60" spans="1:11" ht="19.5" customHeight="1">
      <c r="A60" s="60"/>
      <c r="B60" s="21">
        <f t="shared" si="8"/>
        <v>7.0499999999999989</v>
      </c>
      <c r="C60" s="32" t="s">
        <v>67</v>
      </c>
      <c r="D60" s="22" t="s">
        <v>60</v>
      </c>
      <c r="E60" s="23">
        <v>0</v>
      </c>
      <c r="F60" s="23">
        <v>0</v>
      </c>
      <c r="G60" s="24">
        <f t="shared" si="9"/>
        <v>0</v>
      </c>
      <c r="H60" s="25" t="e">
        <f t="shared" si="10"/>
        <v>#DIV/0!</v>
      </c>
      <c r="I60" s="26">
        <v>0</v>
      </c>
      <c r="J60" s="59" t="e">
        <f t="shared" si="11"/>
        <v>#DIV/0!</v>
      </c>
      <c r="K60" s="28"/>
    </row>
    <row r="61" spans="1:11" ht="19.5" customHeight="1">
      <c r="A61" s="60"/>
      <c r="B61" s="21">
        <f t="shared" si="8"/>
        <v>7.0599999999999987</v>
      </c>
      <c r="C61" s="62" t="s">
        <v>68</v>
      </c>
      <c r="D61" s="22" t="s">
        <v>60</v>
      </c>
      <c r="E61" s="23">
        <v>0</v>
      </c>
      <c r="F61" s="23">
        <v>0</v>
      </c>
      <c r="G61" s="24">
        <f t="shared" si="9"/>
        <v>0</v>
      </c>
      <c r="H61" s="25" t="e">
        <f t="shared" si="10"/>
        <v>#DIV/0!</v>
      </c>
      <c r="I61" s="26">
        <v>0</v>
      </c>
      <c r="J61" s="59" t="e">
        <f t="shared" si="11"/>
        <v>#DIV/0!</v>
      </c>
      <c r="K61" s="28"/>
    </row>
    <row r="62" spans="1:11" ht="19.5" customHeight="1">
      <c r="A62" s="60"/>
      <c r="B62" s="21">
        <f t="shared" si="8"/>
        <v>7.0699999999999985</v>
      </c>
      <c r="C62" s="62" t="s">
        <v>69</v>
      </c>
      <c r="D62" s="22" t="s">
        <v>60</v>
      </c>
      <c r="E62" s="23">
        <v>0</v>
      </c>
      <c r="F62" s="23">
        <v>0</v>
      </c>
      <c r="G62" s="24">
        <f t="shared" si="9"/>
        <v>0</v>
      </c>
      <c r="H62" s="25" t="e">
        <f t="shared" si="10"/>
        <v>#DIV/0!</v>
      </c>
      <c r="I62" s="26">
        <v>0</v>
      </c>
      <c r="J62" s="59" t="e">
        <f t="shared" si="11"/>
        <v>#DIV/0!</v>
      </c>
      <c r="K62" s="28"/>
    </row>
    <row r="63" spans="1:11" ht="19.5" customHeight="1">
      <c r="A63" s="60"/>
      <c r="B63" s="21">
        <f t="shared" si="8"/>
        <v>7.0799999999999983</v>
      </c>
      <c r="C63" s="62" t="s">
        <v>70</v>
      </c>
      <c r="D63" s="22" t="s">
        <v>60</v>
      </c>
      <c r="E63" s="23">
        <v>0</v>
      </c>
      <c r="F63" s="23">
        <v>0</v>
      </c>
      <c r="G63" s="24">
        <f t="shared" si="9"/>
        <v>0</v>
      </c>
      <c r="H63" s="25" t="e">
        <f t="shared" si="10"/>
        <v>#DIV/0!</v>
      </c>
      <c r="I63" s="26">
        <v>0</v>
      </c>
      <c r="J63" s="59" t="e">
        <f t="shared" si="11"/>
        <v>#DIV/0!</v>
      </c>
      <c r="K63" s="28"/>
    </row>
    <row r="64" spans="1:11" ht="19.5" customHeight="1">
      <c r="A64" s="60"/>
      <c r="B64" s="21">
        <f t="shared" si="8"/>
        <v>7.0899999999999981</v>
      </c>
      <c r="C64" s="62" t="s">
        <v>71</v>
      </c>
      <c r="D64" s="22" t="s">
        <v>60</v>
      </c>
      <c r="E64" s="23">
        <v>0</v>
      </c>
      <c r="F64" s="23">
        <v>0</v>
      </c>
      <c r="G64" s="24">
        <f t="shared" si="9"/>
        <v>0</v>
      </c>
      <c r="H64" s="25" t="e">
        <f t="shared" si="10"/>
        <v>#DIV/0!</v>
      </c>
      <c r="I64" s="26">
        <v>0</v>
      </c>
      <c r="J64" s="59" t="e">
        <f t="shared" si="11"/>
        <v>#DIV/0!</v>
      </c>
      <c r="K64" s="28"/>
    </row>
    <row r="65" spans="1:11" ht="19.5" customHeight="1">
      <c r="A65" s="60"/>
      <c r="B65" s="21">
        <f t="shared" si="8"/>
        <v>7.0999999999999979</v>
      </c>
      <c r="C65" s="62" t="s">
        <v>72</v>
      </c>
      <c r="D65" s="22" t="s">
        <v>60</v>
      </c>
      <c r="E65" s="23">
        <v>0</v>
      </c>
      <c r="F65" s="23">
        <v>0</v>
      </c>
      <c r="G65" s="24">
        <f t="shared" si="9"/>
        <v>0</v>
      </c>
      <c r="H65" s="25" t="e">
        <f t="shared" si="10"/>
        <v>#DIV/0!</v>
      </c>
      <c r="I65" s="26">
        <v>0</v>
      </c>
      <c r="J65" s="59" t="e">
        <f t="shared" si="11"/>
        <v>#DIV/0!</v>
      </c>
      <c r="K65" s="28"/>
    </row>
    <row r="66" spans="1:11" ht="19.5" customHeight="1">
      <c r="A66" s="60"/>
      <c r="B66" s="61"/>
      <c r="C66" s="63"/>
      <c r="D66" s="61"/>
      <c r="E66" s="61"/>
      <c r="F66" s="61"/>
      <c r="G66" s="61"/>
      <c r="H66" s="61"/>
      <c r="I66" s="61"/>
      <c r="J66" s="61"/>
    </row>
    <row r="67" spans="1:11" ht="19.5" customHeight="1">
      <c r="A67" s="60"/>
      <c r="B67" s="14">
        <f>+$B$55+1</f>
        <v>8</v>
      </c>
      <c r="C67" s="40" t="s">
        <v>73</v>
      </c>
      <c r="D67" s="41"/>
      <c r="E67" s="20"/>
      <c r="F67" s="20"/>
      <c r="G67" s="42">
        <f>SUM(G68:G73)</f>
        <v>0</v>
      </c>
      <c r="H67" s="43" t="e">
        <f>+G67/G116*100</f>
        <v>#DIV/0!</v>
      </c>
      <c r="I67" s="18">
        <f>SUM(I68:I73)</f>
        <v>0</v>
      </c>
      <c r="J67" s="18" t="e">
        <f>+I67/I116*100</f>
        <v>#DIV/0!</v>
      </c>
      <c r="K67" s="20"/>
    </row>
    <row r="68" spans="1:11" ht="19.5" customHeight="1">
      <c r="A68" s="60"/>
      <c r="B68" s="21">
        <f t="shared" ref="B68:B73" si="12">+B67+0.01</f>
        <v>8.01</v>
      </c>
      <c r="C68" s="32" t="s">
        <v>74</v>
      </c>
      <c r="D68" s="22" t="s">
        <v>22</v>
      </c>
      <c r="E68" s="23">
        <v>0</v>
      </c>
      <c r="F68" s="23">
        <v>0</v>
      </c>
      <c r="G68" s="24">
        <f t="shared" ref="G68:G73" si="13">+E68*F68</f>
        <v>0</v>
      </c>
      <c r="H68" s="25" t="e">
        <f t="shared" ref="H68:H73" si="14">+G68/$G$67*100</f>
        <v>#DIV/0!</v>
      </c>
      <c r="I68" s="26">
        <v>0</v>
      </c>
      <c r="J68" s="59" t="e">
        <f t="shared" ref="J68:J73" si="15">+I68/$I$67*100</f>
        <v>#DIV/0!</v>
      </c>
      <c r="K68" s="28"/>
    </row>
    <row r="69" spans="1:11" ht="19.5" customHeight="1">
      <c r="A69" s="60"/>
      <c r="B69" s="21">
        <f t="shared" si="12"/>
        <v>8.02</v>
      </c>
      <c r="C69" s="32" t="s">
        <v>75</v>
      </c>
      <c r="D69" s="22" t="s">
        <v>22</v>
      </c>
      <c r="E69" s="23">
        <v>0</v>
      </c>
      <c r="F69" s="23">
        <v>0</v>
      </c>
      <c r="G69" s="24">
        <f t="shared" si="13"/>
        <v>0</v>
      </c>
      <c r="H69" s="25" t="e">
        <f t="shared" si="14"/>
        <v>#DIV/0!</v>
      </c>
      <c r="I69" s="26">
        <v>0</v>
      </c>
      <c r="J69" s="59" t="e">
        <f t="shared" si="15"/>
        <v>#DIV/0!</v>
      </c>
      <c r="K69" s="28"/>
    </row>
    <row r="70" spans="1:11" ht="19.5" customHeight="1">
      <c r="A70" s="60"/>
      <c r="B70" s="21">
        <f t="shared" si="12"/>
        <v>8.0299999999999994</v>
      </c>
      <c r="C70" s="32" t="s">
        <v>76</v>
      </c>
      <c r="D70" s="22" t="s">
        <v>22</v>
      </c>
      <c r="E70" s="23">
        <v>0</v>
      </c>
      <c r="F70" s="23">
        <v>0</v>
      </c>
      <c r="G70" s="24">
        <f t="shared" si="13"/>
        <v>0</v>
      </c>
      <c r="H70" s="25" t="e">
        <f t="shared" si="14"/>
        <v>#DIV/0!</v>
      </c>
      <c r="I70" s="26">
        <v>0</v>
      </c>
      <c r="J70" s="59" t="e">
        <f t="shared" si="15"/>
        <v>#DIV/0!</v>
      </c>
      <c r="K70" s="28"/>
    </row>
    <row r="71" spans="1:11" ht="19.5" customHeight="1">
      <c r="A71" s="60"/>
      <c r="B71" s="21">
        <f t="shared" si="12"/>
        <v>8.0399999999999991</v>
      </c>
      <c r="C71" s="32" t="s">
        <v>77</v>
      </c>
      <c r="D71" s="22" t="s">
        <v>8</v>
      </c>
      <c r="E71" s="23">
        <v>0</v>
      </c>
      <c r="F71" s="23">
        <v>0</v>
      </c>
      <c r="G71" s="24">
        <f t="shared" si="13"/>
        <v>0</v>
      </c>
      <c r="H71" s="25" t="e">
        <f t="shared" si="14"/>
        <v>#DIV/0!</v>
      </c>
      <c r="I71" s="26">
        <v>0</v>
      </c>
      <c r="J71" s="59" t="e">
        <f t="shared" si="15"/>
        <v>#DIV/0!</v>
      </c>
      <c r="K71" s="28"/>
    </row>
    <row r="72" spans="1:11" ht="19.5" customHeight="1">
      <c r="A72" s="60"/>
      <c r="B72" s="21">
        <f t="shared" si="12"/>
        <v>8.0499999999999989</v>
      </c>
      <c r="C72" s="32" t="s">
        <v>78</v>
      </c>
      <c r="D72" s="22" t="s">
        <v>8</v>
      </c>
      <c r="E72" s="23">
        <v>0</v>
      </c>
      <c r="F72" s="23">
        <v>0</v>
      </c>
      <c r="G72" s="24">
        <f t="shared" si="13"/>
        <v>0</v>
      </c>
      <c r="H72" s="25" t="e">
        <f t="shared" si="14"/>
        <v>#DIV/0!</v>
      </c>
      <c r="I72" s="26">
        <v>0</v>
      </c>
      <c r="J72" s="59" t="e">
        <f t="shared" si="15"/>
        <v>#DIV/0!</v>
      </c>
      <c r="K72" s="28"/>
    </row>
    <row r="73" spans="1:11" ht="19.5" customHeight="1">
      <c r="A73" s="60"/>
      <c r="B73" s="21">
        <f t="shared" si="12"/>
        <v>8.0599999999999987</v>
      </c>
      <c r="C73" s="57" t="s">
        <v>79</v>
      </c>
      <c r="D73" s="22" t="s">
        <v>8</v>
      </c>
      <c r="E73" s="23">
        <v>0</v>
      </c>
      <c r="F73" s="23">
        <v>0</v>
      </c>
      <c r="G73" s="24">
        <f t="shared" si="13"/>
        <v>0</v>
      </c>
      <c r="H73" s="25" t="e">
        <f t="shared" si="14"/>
        <v>#DIV/0!</v>
      </c>
      <c r="I73" s="26">
        <v>0</v>
      </c>
      <c r="J73" s="59" t="e">
        <f t="shared" si="15"/>
        <v>#DIV/0!</v>
      </c>
      <c r="K73" s="28"/>
    </row>
    <row r="74" spans="1:11" ht="19.5" customHeight="1">
      <c r="A74" s="60"/>
      <c r="B74" s="61"/>
      <c r="C74" s="63"/>
      <c r="D74" s="61"/>
      <c r="E74" s="61"/>
      <c r="F74" s="61"/>
      <c r="G74" s="61"/>
      <c r="H74" s="61"/>
      <c r="I74" s="64"/>
      <c r="J74" s="64"/>
    </row>
    <row r="75" spans="1:11" ht="19.5" customHeight="1">
      <c r="A75" s="60"/>
      <c r="B75" s="14">
        <f>+$B$67+1</f>
        <v>9</v>
      </c>
      <c r="C75" s="40" t="s">
        <v>80</v>
      </c>
      <c r="D75" s="41"/>
      <c r="E75" s="20"/>
      <c r="F75" s="20"/>
      <c r="G75" s="42">
        <f>SUM(G76:G77)</f>
        <v>0</v>
      </c>
      <c r="H75" s="19" t="e">
        <f>+G75/G116*100</f>
        <v>#DIV/0!</v>
      </c>
      <c r="I75" s="18">
        <f>SUM(I76:I77)</f>
        <v>0</v>
      </c>
      <c r="J75" s="18" t="e">
        <f>+I75/I116*100</f>
        <v>#DIV/0!</v>
      </c>
      <c r="K75" s="20"/>
    </row>
    <row r="76" spans="1:11" ht="19.5" customHeight="1">
      <c r="A76" s="60"/>
      <c r="B76" s="21">
        <v>9.01</v>
      </c>
      <c r="C76" s="32" t="s">
        <v>81</v>
      </c>
      <c r="D76" s="22" t="s">
        <v>8</v>
      </c>
      <c r="E76" s="23">
        <v>0</v>
      </c>
      <c r="F76" s="23">
        <v>0</v>
      </c>
      <c r="G76" s="24">
        <f>+E76*F76</f>
        <v>0</v>
      </c>
      <c r="H76" s="65" t="e">
        <f>+G76/$G$75*100</f>
        <v>#DIV/0!</v>
      </c>
      <c r="I76" s="26">
        <v>0</v>
      </c>
      <c r="J76" s="59" t="e">
        <f>+I76/$I$75*100</f>
        <v>#DIV/0!</v>
      </c>
      <c r="K76" s="28"/>
    </row>
    <row r="77" spans="1:11" ht="19.5" customHeight="1">
      <c r="A77" s="60"/>
      <c r="B77" s="21">
        <f>+B76+0.01</f>
        <v>9.02</v>
      </c>
      <c r="C77" s="32" t="s">
        <v>82</v>
      </c>
      <c r="D77" s="22" t="s">
        <v>8</v>
      </c>
      <c r="E77" s="23">
        <v>0</v>
      </c>
      <c r="F77" s="23">
        <v>0</v>
      </c>
      <c r="G77" s="24">
        <f>+E77*F77</f>
        <v>0</v>
      </c>
      <c r="H77" s="65" t="e">
        <f>+G77/$G$75*100</f>
        <v>#DIV/0!</v>
      </c>
      <c r="I77" s="26">
        <v>0</v>
      </c>
      <c r="J77" s="59" t="e">
        <f>+I77/$I$75*100</f>
        <v>#DIV/0!</v>
      </c>
      <c r="K77" s="28"/>
    </row>
    <row r="78" spans="1:11" ht="19.5" customHeight="1">
      <c r="A78" s="60"/>
      <c r="B78" s="61"/>
      <c r="C78" s="63"/>
      <c r="D78" s="61"/>
      <c r="E78" s="61"/>
      <c r="F78" s="61"/>
      <c r="G78" s="61"/>
      <c r="H78" s="64"/>
      <c r="I78" s="64"/>
      <c r="J78" s="64"/>
    </row>
    <row r="79" spans="1:11" ht="19.5" customHeight="1">
      <c r="A79" s="60"/>
      <c r="B79" s="14">
        <f>+$B$75+1</f>
        <v>10</v>
      </c>
      <c r="C79" s="40" t="s">
        <v>83</v>
      </c>
      <c r="D79" s="41"/>
      <c r="E79" s="20"/>
      <c r="F79" s="20"/>
      <c r="G79" s="42">
        <f>SUM(G80:G93)</f>
        <v>0</v>
      </c>
      <c r="H79" s="43" t="e">
        <f>+G79/G116*100</f>
        <v>#DIV/0!</v>
      </c>
      <c r="I79" s="42">
        <f>SUM(I80:I92)</f>
        <v>0</v>
      </c>
      <c r="J79" s="42" t="e">
        <f>+I79/I116*100</f>
        <v>#DIV/0!</v>
      </c>
      <c r="K79" s="20"/>
    </row>
    <row r="80" spans="1:11" ht="19.5" customHeight="1">
      <c r="A80" s="60"/>
      <c r="B80" s="21">
        <f t="shared" ref="B80:B93" si="16">+B79+0.01</f>
        <v>10.01</v>
      </c>
      <c r="C80" s="66" t="s">
        <v>84</v>
      </c>
      <c r="D80" s="67" t="s">
        <v>46</v>
      </c>
      <c r="E80" s="23">
        <v>0</v>
      </c>
      <c r="F80" s="23">
        <v>0</v>
      </c>
      <c r="G80" s="24">
        <f t="shared" ref="G80:G93" si="17">+E80*F80</f>
        <v>0</v>
      </c>
      <c r="H80" s="25" t="e">
        <f t="shared" ref="H80:H93" si="18">+G80/$G$79*100</f>
        <v>#DIV/0!</v>
      </c>
      <c r="I80" s="26">
        <v>0</v>
      </c>
      <c r="J80" s="59" t="e">
        <f t="shared" ref="J80:J93" si="19">+I80/$I$79*100</f>
        <v>#DIV/0!</v>
      </c>
      <c r="K80" s="28"/>
    </row>
    <row r="81" spans="1:11" ht="19.5" customHeight="1">
      <c r="A81" s="60"/>
      <c r="B81" s="21">
        <f t="shared" si="16"/>
        <v>10.02</v>
      </c>
      <c r="C81" s="66" t="s">
        <v>85</v>
      </c>
      <c r="D81" s="67" t="s">
        <v>46</v>
      </c>
      <c r="E81" s="23">
        <v>0</v>
      </c>
      <c r="F81" s="23">
        <v>0</v>
      </c>
      <c r="G81" s="24">
        <f t="shared" si="17"/>
        <v>0</v>
      </c>
      <c r="H81" s="25" t="e">
        <f t="shared" si="18"/>
        <v>#DIV/0!</v>
      </c>
      <c r="I81" s="26">
        <v>0</v>
      </c>
      <c r="J81" s="59" t="e">
        <f t="shared" si="19"/>
        <v>#DIV/0!</v>
      </c>
      <c r="K81" s="28"/>
    </row>
    <row r="82" spans="1:11" ht="19.5" customHeight="1">
      <c r="A82" s="60"/>
      <c r="B82" s="21">
        <f t="shared" si="16"/>
        <v>10.029999999999999</v>
      </c>
      <c r="C82" s="68" t="s">
        <v>86</v>
      </c>
      <c r="D82" s="22" t="s">
        <v>8</v>
      </c>
      <c r="E82" s="23">
        <v>0</v>
      </c>
      <c r="F82" s="23">
        <v>0</v>
      </c>
      <c r="G82" s="24">
        <f t="shared" si="17"/>
        <v>0</v>
      </c>
      <c r="H82" s="25" t="e">
        <f t="shared" si="18"/>
        <v>#DIV/0!</v>
      </c>
      <c r="I82" s="26">
        <v>0</v>
      </c>
      <c r="J82" s="59" t="e">
        <f t="shared" si="19"/>
        <v>#DIV/0!</v>
      </c>
      <c r="K82" s="28"/>
    </row>
    <row r="83" spans="1:11" ht="19.5" customHeight="1">
      <c r="A83" s="60"/>
      <c r="B83" s="21">
        <f t="shared" si="16"/>
        <v>10.039999999999999</v>
      </c>
      <c r="C83" s="68" t="s">
        <v>87</v>
      </c>
      <c r="D83" s="22" t="s">
        <v>8</v>
      </c>
      <c r="E83" s="23">
        <v>0</v>
      </c>
      <c r="F83" s="23">
        <v>0</v>
      </c>
      <c r="G83" s="24">
        <f t="shared" si="17"/>
        <v>0</v>
      </c>
      <c r="H83" s="25" t="e">
        <f t="shared" si="18"/>
        <v>#DIV/0!</v>
      </c>
      <c r="I83" s="26">
        <v>0</v>
      </c>
      <c r="J83" s="59" t="e">
        <f t="shared" si="19"/>
        <v>#DIV/0!</v>
      </c>
      <c r="K83" s="28"/>
    </row>
    <row r="84" spans="1:11" ht="19.5" customHeight="1">
      <c r="A84" s="60"/>
      <c r="B84" s="21">
        <f t="shared" si="16"/>
        <v>10.049999999999999</v>
      </c>
      <c r="C84" s="68" t="s">
        <v>88</v>
      </c>
      <c r="D84" s="22" t="s">
        <v>8</v>
      </c>
      <c r="E84" s="23">
        <v>0</v>
      </c>
      <c r="F84" s="23">
        <v>0</v>
      </c>
      <c r="G84" s="24">
        <f t="shared" si="17"/>
        <v>0</v>
      </c>
      <c r="H84" s="25" t="e">
        <f t="shared" si="18"/>
        <v>#DIV/0!</v>
      </c>
      <c r="I84" s="26">
        <v>0</v>
      </c>
      <c r="J84" s="59" t="e">
        <f t="shared" si="19"/>
        <v>#DIV/0!</v>
      </c>
      <c r="K84" s="28"/>
    </row>
    <row r="85" spans="1:11" ht="19.5" customHeight="1">
      <c r="A85" s="60"/>
      <c r="B85" s="21">
        <f t="shared" si="16"/>
        <v>10.059999999999999</v>
      </c>
      <c r="C85" s="68" t="s">
        <v>89</v>
      </c>
      <c r="D85" s="22" t="s">
        <v>8</v>
      </c>
      <c r="E85" s="23">
        <v>0</v>
      </c>
      <c r="F85" s="23">
        <v>0</v>
      </c>
      <c r="G85" s="24">
        <f t="shared" si="17"/>
        <v>0</v>
      </c>
      <c r="H85" s="25" t="e">
        <f t="shared" si="18"/>
        <v>#DIV/0!</v>
      </c>
      <c r="I85" s="26">
        <v>0</v>
      </c>
      <c r="J85" s="59" t="e">
        <f t="shared" si="19"/>
        <v>#DIV/0!</v>
      </c>
      <c r="K85" s="28"/>
    </row>
    <row r="86" spans="1:11" ht="19.5" customHeight="1">
      <c r="A86" s="60"/>
      <c r="B86" s="21">
        <f t="shared" si="16"/>
        <v>10.069999999999999</v>
      </c>
      <c r="C86" s="68" t="s">
        <v>90</v>
      </c>
      <c r="D86" s="22" t="s">
        <v>8</v>
      </c>
      <c r="E86" s="23">
        <v>0</v>
      </c>
      <c r="F86" s="23">
        <v>0</v>
      </c>
      <c r="G86" s="24">
        <f t="shared" si="17"/>
        <v>0</v>
      </c>
      <c r="H86" s="25" t="e">
        <f t="shared" si="18"/>
        <v>#DIV/0!</v>
      </c>
      <c r="I86" s="26">
        <v>0</v>
      </c>
      <c r="J86" s="59" t="e">
        <f t="shared" si="19"/>
        <v>#DIV/0!</v>
      </c>
      <c r="K86" s="28"/>
    </row>
    <row r="87" spans="1:11" ht="19.5" customHeight="1">
      <c r="A87" s="60"/>
      <c r="B87" s="21">
        <f t="shared" si="16"/>
        <v>10.079999999999998</v>
      </c>
      <c r="C87" s="69" t="s">
        <v>91</v>
      </c>
      <c r="D87" s="22" t="s">
        <v>8</v>
      </c>
      <c r="E87" s="23">
        <v>0</v>
      </c>
      <c r="F87" s="23">
        <v>0</v>
      </c>
      <c r="G87" s="24">
        <f t="shared" si="17"/>
        <v>0</v>
      </c>
      <c r="H87" s="25" t="e">
        <f t="shared" si="18"/>
        <v>#DIV/0!</v>
      </c>
      <c r="I87" s="26">
        <v>0</v>
      </c>
      <c r="J87" s="59" t="e">
        <f t="shared" si="19"/>
        <v>#DIV/0!</v>
      </c>
      <c r="K87" s="28"/>
    </row>
    <row r="88" spans="1:11" ht="19.5" customHeight="1">
      <c r="A88" s="60"/>
      <c r="B88" s="21">
        <f t="shared" si="16"/>
        <v>10.089999999999998</v>
      </c>
      <c r="C88" s="69" t="s">
        <v>92</v>
      </c>
      <c r="D88" s="22" t="s">
        <v>8</v>
      </c>
      <c r="E88" s="23">
        <v>0</v>
      </c>
      <c r="F88" s="23">
        <v>0</v>
      </c>
      <c r="G88" s="24">
        <f t="shared" si="17"/>
        <v>0</v>
      </c>
      <c r="H88" s="25" t="e">
        <f t="shared" si="18"/>
        <v>#DIV/0!</v>
      </c>
      <c r="I88" s="26">
        <v>0</v>
      </c>
      <c r="J88" s="59" t="e">
        <f t="shared" si="19"/>
        <v>#DIV/0!</v>
      </c>
      <c r="K88" s="28"/>
    </row>
    <row r="89" spans="1:11" ht="19.5" customHeight="1">
      <c r="A89" s="60"/>
      <c r="B89" s="21">
        <f t="shared" si="16"/>
        <v>10.099999999999998</v>
      </c>
      <c r="C89" s="69" t="s">
        <v>93</v>
      </c>
      <c r="D89" s="22" t="s">
        <v>8</v>
      </c>
      <c r="E89" s="23">
        <v>0</v>
      </c>
      <c r="F89" s="23">
        <v>0</v>
      </c>
      <c r="G89" s="24">
        <f t="shared" si="17"/>
        <v>0</v>
      </c>
      <c r="H89" s="25" t="e">
        <f t="shared" si="18"/>
        <v>#DIV/0!</v>
      </c>
      <c r="I89" s="26">
        <v>0</v>
      </c>
      <c r="J89" s="59" t="e">
        <f t="shared" si="19"/>
        <v>#DIV/0!</v>
      </c>
      <c r="K89" s="28"/>
    </row>
    <row r="90" spans="1:11" ht="19.5" customHeight="1">
      <c r="A90" s="60"/>
      <c r="B90" s="21">
        <f t="shared" si="16"/>
        <v>10.109999999999998</v>
      </c>
      <c r="C90" s="69" t="s">
        <v>94</v>
      </c>
      <c r="D90" s="22" t="s">
        <v>8</v>
      </c>
      <c r="E90" s="23">
        <v>0</v>
      </c>
      <c r="F90" s="23">
        <v>0</v>
      </c>
      <c r="G90" s="24">
        <f t="shared" si="17"/>
        <v>0</v>
      </c>
      <c r="H90" s="25" t="e">
        <f t="shared" si="18"/>
        <v>#DIV/0!</v>
      </c>
      <c r="I90" s="26">
        <v>0</v>
      </c>
      <c r="J90" s="59" t="e">
        <f t="shared" si="19"/>
        <v>#DIV/0!</v>
      </c>
      <c r="K90" s="28"/>
    </row>
    <row r="91" spans="1:11" ht="19.5" customHeight="1">
      <c r="A91" s="60"/>
      <c r="B91" s="21">
        <f t="shared" si="16"/>
        <v>10.119999999999997</v>
      </c>
      <c r="C91" s="69" t="s">
        <v>95</v>
      </c>
      <c r="D91" s="22" t="s">
        <v>8</v>
      </c>
      <c r="E91" s="23">
        <v>0</v>
      </c>
      <c r="F91" s="23">
        <v>0</v>
      </c>
      <c r="G91" s="24">
        <f t="shared" si="17"/>
        <v>0</v>
      </c>
      <c r="H91" s="25" t="e">
        <f t="shared" si="18"/>
        <v>#DIV/0!</v>
      </c>
      <c r="I91" s="26">
        <v>0</v>
      </c>
      <c r="J91" s="59" t="e">
        <f t="shared" si="19"/>
        <v>#DIV/0!</v>
      </c>
      <c r="K91" s="28"/>
    </row>
    <row r="92" spans="1:11" ht="19.5" customHeight="1">
      <c r="A92" s="60"/>
      <c r="B92" s="70">
        <f t="shared" si="16"/>
        <v>10.129999999999997</v>
      </c>
      <c r="C92" s="71" t="s">
        <v>96</v>
      </c>
      <c r="D92" s="45" t="s">
        <v>8</v>
      </c>
      <c r="E92" s="46">
        <v>0</v>
      </c>
      <c r="F92" s="46">
        <v>0</v>
      </c>
      <c r="G92" s="47">
        <f t="shared" si="17"/>
        <v>0</v>
      </c>
      <c r="H92" s="48" t="e">
        <f t="shared" si="18"/>
        <v>#DIV/0!</v>
      </c>
      <c r="I92" s="49">
        <v>0</v>
      </c>
      <c r="J92" s="72" t="e">
        <f t="shared" si="19"/>
        <v>#DIV/0!</v>
      </c>
      <c r="K92" s="51"/>
    </row>
    <row r="93" spans="1:11" ht="19.5" customHeight="1">
      <c r="A93" s="60"/>
      <c r="B93" s="21">
        <f t="shared" si="16"/>
        <v>10.139999999999997</v>
      </c>
      <c r="C93" s="68" t="s">
        <v>97</v>
      </c>
      <c r="D93" s="22" t="s">
        <v>8</v>
      </c>
      <c r="E93" s="23">
        <v>0</v>
      </c>
      <c r="F93" s="23">
        <v>0</v>
      </c>
      <c r="G93" s="24">
        <f t="shared" si="17"/>
        <v>0</v>
      </c>
      <c r="H93" s="25" t="e">
        <f t="shared" si="18"/>
        <v>#DIV/0!</v>
      </c>
      <c r="I93" s="26">
        <v>0</v>
      </c>
      <c r="J93" s="25" t="e">
        <f t="shared" si="19"/>
        <v>#DIV/0!</v>
      </c>
      <c r="K93" s="28"/>
    </row>
    <row r="94" spans="1:11" ht="19.5" customHeight="1">
      <c r="A94" s="60"/>
      <c r="B94" s="61"/>
      <c r="C94" s="63"/>
      <c r="D94" s="61"/>
      <c r="E94" s="61"/>
      <c r="F94" s="61"/>
      <c r="G94" s="61"/>
      <c r="H94" s="61"/>
      <c r="I94" s="61"/>
      <c r="J94" s="61"/>
    </row>
    <row r="95" spans="1:11" ht="19.5" customHeight="1">
      <c r="A95" s="60"/>
      <c r="B95" s="14">
        <f>+$B$79+1</f>
        <v>11</v>
      </c>
      <c r="C95" s="40" t="s">
        <v>98</v>
      </c>
      <c r="D95" s="41"/>
      <c r="E95" s="20"/>
      <c r="F95" s="20"/>
      <c r="G95" s="42">
        <f>SUM(G96:G100)</f>
        <v>0</v>
      </c>
      <c r="H95" s="43" t="e">
        <f>+G95/G116*100</f>
        <v>#DIV/0!</v>
      </c>
      <c r="I95" s="42">
        <f>SUM(I96:I100)</f>
        <v>0</v>
      </c>
      <c r="J95" s="42" t="e">
        <f>+I95/I116*100</f>
        <v>#DIV/0!</v>
      </c>
      <c r="K95" s="20"/>
    </row>
    <row r="96" spans="1:11" ht="19.5" customHeight="1">
      <c r="A96" s="60"/>
      <c r="B96" s="21">
        <f>+B95+0.01</f>
        <v>11.01</v>
      </c>
      <c r="C96" s="73" t="s">
        <v>99</v>
      </c>
      <c r="D96" s="22" t="s">
        <v>8</v>
      </c>
      <c r="E96" s="23">
        <v>0</v>
      </c>
      <c r="F96" s="23">
        <v>0</v>
      </c>
      <c r="G96" s="24">
        <f>+E96*F96</f>
        <v>0</v>
      </c>
      <c r="H96" s="25" t="e">
        <f>+G96/$G$95*100</f>
        <v>#DIV/0!</v>
      </c>
      <c r="I96" s="26">
        <v>0</v>
      </c>
      <c r="J96" s="59" t="e">
        <f>+I96/$I$95*100</f>
        <v>#DIV/0!</v>
      </c>
      <c r="K96" s="28"/>
    </row>
    <row r="97" spans="1:11" ht="19.5" customHeight="1">
      <c r="A97" s="60"/>
      <c r="B97" s="21">
        <f>+B96+0.01</f>
        <v>11.02</v>
      </c>
      <c r="C97" s="73" t="s">
        <v>100</v>
      </c>
      <c r="D97" s="22" t="s">
        <v>8</v>
      </c>
      <c r="E97" s="23">
        <v>0</v>
      </c>
      <c r="F97" s="23">
        <v>0</v>
      </c>
      <c r="G97" s="24">
        <f>+E97*F97</f>
        <v>0</v>
      </c>
      <c r="H97" s="25" t="e">
        <f>+G97/$G$95*100</f>
        <v>#DIV/0!</v>
      </c>
      <c r="I97" s="26">
        <v>0</v>
      </c>
      <c r="J97" s="59" t="e">
        <f>+I97/$I$95*100</f>
        <v>#DIV/0!</v>
      </c>
      <c r="K97" s="28"/>
    </row>
    <row r="98" spans="1:11" ht="19.5" customHeight="1">
      <c r="A98" s="60"/>
      <c r="B98" s="21">
        <f>+B97+0.01</f>
        <v>11.03</v>
      </c>
      <c r="C98" s="73" t="s">
        <v>101</v>
      </c>
      <c r="D98" s="22" t="s">
        <v>8</v>
      </c>
      <c r="E98" s="23">
        <v>0</v>
      </c>
      <c r="F98" s="23">
        <v>0</v>
      </c>
      <c r="G98" s="24">
        <f>+E98*F98</f>
        <v>0</v>
      </c>
      <c r="H98" s="25" t="e">
        <f>+G98/$G$95*100</f>
        <v>#DIV/0!</v>
      </c>
      <c r="I98" s="26">
        <v>0</v>
      </c>
      <c r="J98" s="59" t="e">
        <f>+I98/$I$95*100</f>
        <v>#DIV/0!</v>
      </c>
      <c r="K98" s="28"/>
    </row>
    <row r="99" spans="1:11" ht="19.5" customHeight="1">
      <c r="A99" s="60"/>
      <c r="B99" s="21">
        <f>+B98+0.01</f>
        <v>11.04</v>
      </c>
      <c r="C99" s="73" t="s">
        <v>102</v>
      </c>
      <c r="D99" s="22" t="s">
        <v>8</v>
      </c>
      <c r="E99" s="23">
        <v>0</v>
      </c>
      <c r="F99" s="23">
        <v>0</v>
      </c>
      <c r="G99" s="24">
        <f>+E99*F99</f>
        <v>0</v>
      </c>
      <c r="H99" s="25" t="e">
        <f>+G99/$G$95*100</f>
        <v>#DIV/0!</v>
      </c>
      <c r="I99" s="26">
        <v>0</v>
      </c>
      <c r="J99" s="59" t="e">
        <f>+I99/$I$95*100</f>
        <v>#DIV/0!</v>
      </c>
      <c r="K99" s="28"/>
    </row>
    <row r="100" spans="1:11" ht="19.5" customHeight="1">
      <c r="A100" s="60"/>
      <c r="B100" s="21">
        <f>+B99+0.01</f>
        <v>11.049999999999999</v>
      </c>
      <c r="C100" s="73" t="s">
        <v>103</v>
      </c>
      <c r="D100" s="22" t="s">
        <v>8</v>
      </c>
      <c r="E100" s="23">
        <v>0</v>
      </c>
      <c r="F100" s="23">
        <v>0</v>
      </c>
      <c r="G100" s="24">
        <f>+E100*F100</f>
        <v>0</v>
      </c>
      <c r="H100" s="25" t="e">
        <f>+G100/$G$95*100</f>
        <v>#DIV/0!</v>
      </c>
      <c r="I100" s="26">
        <v>0</v>
      </c>
      <c r="J100" s="59" t="e">
        <f>+I100/$I$95*100</f>
        <v>#DIV/0!</v>
      </c>
      <c r="K100" s="28"/>
    </row>
    <row r="101" spans="1:11" ht="19.5" customHeight="1">
      <c r="A101" s="60"/>
      <c r="B101" s="61"/>
      <c r="C101" s="61"/>
      <c r="D101" s="61"/>
      <c r="E101" s="61"/>
      <c r="F101" s="61"/>
      <c r="G101" s="61"/>
      <c r="H101" s="61"/>
      <c r="I101" s="61"/>
      <c r="J101" s="61"/>
    </row>
    <row r="102" spans="1:11" ht="19.5" customHeight="1">
      <c r="A102" s="60"/>
      <c r="B102" s="14">
        <f>+$B$95+1</f>
        <v>12</v>
      </c>
      <c r="C102" s="40" t="s">
        <v>104</v>
      </c>
      <c r="D102" s="41"/>
      <c r="E102" s="20"/>
      <c r="F102" s="20"/>
      <c r="G102" s="42">
        <f>SUM(G103:G107)</f>
        <v>0</v>
      </c>
      <c r="H102" s="43" t="e">
        <f>+G102/G116*100</f>
        <v>#DIV/0!</v>
      </c>
      <c r="I102" s="42">
        <f>SUM(I103:I107)</f>
        <v>0</v>
      </c>
      <c r="J102" s="42" t="e">
        <f>+I102/I116*100</f>
        <v>#DIV/0!</v>
      </c>
      <c r="K102" s="20"/>
    </row>
    <row r="103" spans="1:11" ht="30.75" customHeight="1">
      <c r="A103" s="60"/>
      <c r="B103" s="21">
        <f>+B102+0.01</f>
        <v>12.01</v>
      </c>
      <c r="C103" s="74" t="s">
        <v>105</v>
      </c>
      <c r="D103" s="22" t="s">
        <v>46</v>
      </c>
      <c r="E103" s="23">
        <v>0</v>
      </c>
      <c r="F103" s="23">
        <v>0</v>
      </c>
      <c r="G103" s="24">
        <f>+E103*F103</f>
        <v>0</v>
      </c>
      <c r="H103" s="25" t="e">
        <f>+G103/$G$102*100</f>
        <v>#DIV/0!</v>
      </c>
      <c r="I103" s="26">
        <v>0</v>
      </c>
      <c r="J103" s="59" t="e">
        <f>+I103/$I$102*100</f>
        <v>#DIV/0!</v>
      </c>
      <c r="K103" s="28"/>
    </row>
    <row r="104" spans="1:11" ht="31.5" customHeight="1">
      <c r="A104" s="60"/>
      <c r="B104" s="21">
        <f>+B103+0.01</f>
        <v>12.02</v>
      </c>
      <c r="C104" s="74" t="s">
        <v>106</v>
      </c>
      <c r="D104" s="22" t="s">
        <v>46</v>
      </c>
      <c r="E104" s="23">
        <v>0</v>
      </c>
      <c r="F104" s="23">
        <v>0</v>
      </c>
      <c r="G104" s="24">
        <f>+E104*F104</f>
        <v>0</v>
      </c>
      <c r="H104" s="25" t="e">
        <f>+G104/$G$102*100</f>
        <v>#DIV/0!</v>
      </c>
      <c r="I104" s="26">
        <v>0</v>
      </c>
      <c r="J104" s="59" t="e">
        <f>+I104/$I$102*100</f>
        <v>#DIV/0!</v>
      </c>
      <c r="K104" s="28"/>
    </row>
    <row r="105" spans="1:11" ht="30.75" customHeight="1">
      <c r="A105" s="60"/>
      <c r="B105" s="21">
        <f>+B104+0.01</f>
        <v>12.03</v>
      </c>
      <c r="C105" s="74" t="s">
        <v>107</v>
      </c>
      <c r="D105" s="22" t="s">
        <v>46</v>
      </c>
      <c r="E105" s="23">
        <v>0</v>
      </c>
      <c r="F105" s="23">
        <v>0</v>
      </c>
      <c r="G105" s="24">
        <f>+E105*F105</f>
        <v>0</v>
      </c>
      <c r="H105" s="25" t="e">
        <f>+G105/$G$102*100</f>
        <v>#DIV/0!</v>
      </c>
      <c r="I105" s="26">
        <v>0</v>
      </c>
      <c r="J105" s="59" t="e">
        <f>+I105/$I$102*100</f>
        <v>#DIV/0!</v>
      </c>
      <c r="K105" s="28"/>
    </row>
    <row r="106" spans="1:11" ht="30.75" customHeight="1">
      <c r="A106" s="60"/>
      <c r="B106" s="21">
        <f>+B105+0.01</f>
        <v>12.04</v>
      </c>
      <c r="C106" s="74" t="s">
        <v>108</v>
      </c>
      <c r="D106" s="22" t="s">
        <v>109</v>
      </c>
      <c r="E106" s="23">
        <v>0</v>
      </c>
      <c r="F106" s="23">
        <v>0</v>
      </c>
      <c r="G106" s="24">
        <f>+E106*F106</f>
        <v>0</v>
      </c>
      <c r="H106" s="25" t="e">
        <f>+G106/$G$102*100</f>
        <v>#DIV/0!</v>
      </c>
      <c r="I106" s="26">
        <v>0</v>
      </c>
      <c r="J106" s="59" t="e">
        <f>+I106/$I$102*100</f>
        <v>#DIV/0!</v>
      </c>
      <c r="K106" s="28"/>
    </row>
    <row r="107" spans="1:11" ht="21.75" customHeight="1">
      <c r="A107" s="60"/>
      <c r="B107" s="21">
        <f>+B106+0.01</f>
        <v>12.049999999999999</v>
      </c>
      <c r="C107" s="74" t="s">
        <v>110</v>
      </c>
      <c r="D107" s="22" t="s">
        <v>46</v>
      </c>
      <c r="E107" s="23">
        <v>0</v>
      </c>
      <c r="F107" s="23">
        <v>0</v>
      </c>
      <c r="G107" s="24">
        <f>+E107*F107</f>
        <v>0</v>
      </c>
      <c r="H107" s="25"/>
      <c r="I107" s="26">
        <v>0</v>
      </c>
      <c r="J107" s="59" t="e">
        <f>+I107/$I$102*100</f>
        <v>#DIV/0!</v>
      </c>
      <c r="K107" s="28"/>
    </row>
    <row r="108" spans="1:11" ht="19.5" customHeight="1">
      <c r="A108" s="60"/>
      <c r="B108" s="61"/>
      <c r="C108" s="63"/>
      <c r="D108" s="61"/>
      <c r="E108" s="61"/>
      <c r="F108" s="61"/>
      <c r="G108" s="61"/>
      <c r="H108" s="61"/>
      <c r="I108" s="61"/>
      <c r="J108" s="61"/>
    </row>
    <row r="109" spans="1:11" ht="19.5" customHeight="1">
      <c r="A109" s="1"/>
      <c r="B109" s="14">
        <v>13</v>
      </c>
      <c r="C109" s="15" t="s">
        <v>111</v>
      </c>
      <c r="D109" s="16"/>
      <c r="E109" s="17"/>
      <c r="F109" s="17"/>
      <c r="G109" s="18">
        <f>SUM(G110:G111)</f>
        <v>0</v>
      </c>
      <c r="H109" s="19" t="e">
        <f>+G109/G116*100</f>
        <v>#DIV/0!</v>
      </c>
      <c r="I109" s="18">
        <f>SUM(I110:I111)</f>
        <v>0</v>
      </c>
      <c r="J109" s="18" t="e">
        <f>+I109/I116*100</f>
        <v>#DIV/0!</v>
      </c>
      <c r="K109" s="20"/>
    </row>
    <row r="110" spans="1:11" ht="19.5" customHeight="1">
      <c r="A110" s="1"/>
      <c r="B110" s="75">
        <f>+B109+0.01</f>
        <v>13.01</v>
      </c>
      <c r="C110" s="76" t="s">
        <v>112</v>
      </c>
      <c r="D110" s="77" t="s">
        <v>22</v>
      </c>
      <c r="E110" s="78">
        <v>0</v>
      </c>
      <c r="F110" s="78">
        <v>0</v>
      </c>
      <c r="G110" s="79">
        <f>+E110*F110</f>
        <v>0</v>
      </c>
      <c r="H110" s="80" t="e">
        <f>+G110/$G$109*100</f>
        <v>#DIV/0!</v>
      </c>
      <c r="I110" s="81">
        <v>0</v>
      </c>
      <c r="J110" s="82" t="e">
        <f>+I110/$I$109*100</f>
        <v>#DIV/0!</v>
      </c>
      <c r="K110" s="83"/>
    </row>
    <row r="111" spans="1:11" ht="19.5" customHeight="1">
      <c r="A111" s="1"/>
      <c r="B111" s="84">
        <f>+B110+0.01</f>
        <v>13.02</v>
      </c>
      <c r="C111" s="85" t="s">
        <v>113</v>
      </c>
      <c r="D111" s="86" t="s">
        <v>22</v>
      </c>
      <c r="E111" s="87">
        <v>0</v>
      </c>
      <c r="F111" s="87">
        <v>0</v>
      </c>
      <c r="G111" s="88">
        <f>+E111*F111</f>
        <v>0</v>
      </c>
      <c r="H111" s="80" t="e">
        <f>+G111/$G$109*100</f>
        <v>#DIV/0!</v>
      </c>
      <c r="I111" s="89">
        <v>0</v>
      </c>
      <c r="J111" s="82" t="e">
        <f>+I111/$I$109*100</f>
        <v>#DIV/0!</v>
      </c>
      <c r="K111" s="90"/>
    </row>
    <row r="112" spans="1:11" ht="19.5" customHeight="1">
      <c r="A112" s="1"/>
      <c r="B112" s="91"/>
      <c r="C112" s="92"/>
      <c r="D112" s="91"/>
      <c r="E112" s="91"/>
      <c r="F112" s="91"/>
      <c r="G112" s="91"/>
      <c r="H112" s="93"/>
      <c r="I112" s="91"/>
      <c r="J112" s="91"/>
    </row>
    <row r="113" spans="1:30" ht="19.5" customHeight="1">
      <c r="A113" s="31"/>
      <c r="B113" s="14">
        <v>14</v>
      </c>
      <c r="C113" s="15" t="s">
        <v>114</v>
      </c>
      <c r="D113" s="16"/>
      <c r="E113" s="17"/>
      <c r="F113" s="17"/>
      <c r="G113" s="18">
        <f>G114</f>
        <v>0</v>
      </c>
      <c r="H113" s="94" t="e">
        <f>+G113/G116*100</f>
        <v>#DIV/0!</v>
      </c>
      <c r="I113" s="18">
        <f>I114</f>
        <v>0</v>
      </c>
      <c r="J113" s="18" t="e">
        <f>+I113/I116*100</f>
        <v>#DIV/0!</v>
      </c>
      <c r="K113" s="20"/>
    </row>
    <row r="114" spans="1:30" ht="19.5" customHeight="1">
      <c r="A114" s="31"/>
      <c r="B114" s="21">
        <v>14.01</v>
      </c>
      <c r="C114" s="32" t="s">
        <v>115</v>
      </c>
      <c r="D114" s="22" t="s">
        <v>22</v>
      </c>
      <c r="E114" s="23">
        <v>0</v>
      </c>
      <c r="F114" s="23">
        <v>0</v>
      </c>
      <c r="G114" s="24">
        <v>0</v>
      </c>
      <c r="H114" s="55" t="e">
        <f>+G114/$G$113*100</f>
        <v>#DIV/0!</v>
      </c>
      <c r="I114" s="26">
        <v>0</v>
      </c>
      <c r="J114" s="59" t="e">
        <f>+I114/$I$113*100</f>
        <v>#DIV/0!</v>
      </c>
      <c r="K114" s="28"/>
    </row>
    <row r="115" spans="1:30" ht="19.5" customHeight="1">
      <c r="A115" s="31"/>
      <c r="B115" s="91"/>
      <c r="C115" s="91"/>
      <c r="D115" s="91"/>
      <c r="E115" s="91"/>
      <c r="F115" s="91"/>
      <c r="G115" s="91"/>
      <c r="H115" s="91"/>
      <c r="I115" s="91"/>
      <c r="J115" s="91"/>
    </row>
    <row r="116" spans="1:30" ht="19.5" customHeight="1">
      <c r="A116" s="1"/>
      <c r="B116" s="14">
        <v>15</v>
      </c>
      <c r="C116" s="15" t="s">
        <v>116</v>
      </c>
      <c r="D116" s="95"/>
      <c r="E116" s="96"/>
      <c r="F116" s="96"/>
      <c r="G116" s="97">
        <f>SUM(G13:G111)/2</f>
        <v>0</v>
      </c>
      <c r="H116" s="98">
        <v>0</v>
      </c>
      <c r="I116" s="99">
        <f>SUM(I13:I111)/2</f>
        <v>0</v>
      </c>
      <c r="J116" s="99" t="e">
        <f>+I116/G116*100</f>
        <v>#DIV/0!</v>
      </c>
      <c r="L116" s="100"/>
      <c r="M116" s="100"/>
      <c r="N116" s="100"/>
      <c r="O116" s="100"/>
      <c r="P116" s="100"/>
      <c r="Q116" s="100"/>
      <c r="R116" s="100"/>
      <c r="S116" s="100"/>
      <c r="T116" s="100"/>
      <c r="U116" s="100"/>
      <c r="V116" s="100"/>
      <c r="W116" s="100"/>
      <c r="X116" s="100"/>
      <c r="Y116" s="100"/>
      <c r="Z116" s="100"/>
      <c r="AA116" s="100"/>
      <c r="AB116" s="100"/>
      <c r="AC116" s="100"/>
    </row>
    <row r="117" spans="1:30" ht="19.5" customHeight="1">
      <c r="A117" s="1"/>
      <c r="B117" s="14">
        <v>16</v>
      </c>
      <c r="C117" s="15" t="s">
        <v>117</v>
      </c>
      <c r="D117" s="95"/>
      <c r="E117" s="96"/>
      <c r="F117" s="96"/>
      <c r="G117" s="97">
        <f>+G116*0.22</f>
        <v>0</v>
      </c>
      <c r="H117" s="101" t="e">
        <f>+G117/G116*100</f>
        <v>#DIV/0!</v>
      </c>
      <c r="I117" s="44"/>
      <c r="J117" s="60"/>
      <c r="L117" s="100"/>
      <c r="M117" s="100"/>
      <c r="N117" s="100"/>
      <c r="O117" s="100"/>
      <c r="P117" s="100"/>
      <c r="Q117" s="100"/>
      <c r="R117" s="100"/>
      <c r="S117" s="100"/>
      <c r="T117" s="100"/>
      <c r="U117" s="100"/>
      <c r="V117" s="100"/>
      <c r="W117" s="100"/>
      <c r="X117" s="100"/>
      <c r="Y117" s="100"/>
      <c r="Z117" s="100"/>
      <c r="AA117" s="100"/>
      <c r="AB117" s="100"/>
      <c r="AC117" s="100"/>
    </row>
    <row r="118" spans="1:30" ht="19.5" customHeight="1">
      <c r="A118" s="60"/>
      <c r="B118" s="14">
        <v>17</v>
      </c>
      <c r="C118" s="15" t="s">
        <v>118</v>
      </c>
      <c r="D118" s="95"/>
      <c r="E118" s="96"/>
      <c r="F118" s="96"/>
      <c r="G118" s="97">
        <f>+I116*0.758</f>
        <v>0</v>
      </c>
      <c r="H118" s="102"/>
      <c r="I118" s="103"/>
      <c r="J118" s="60"/>
    </row>
    <row r="119" spans="1:30" ht="19.5" customHeight="1">
      <c r="A119" s="60"/>
      <c r="B119" s="14">
        <v>18</v>
      </c>
      <c r="C119" s="15" t="s">
        <v>114</v>
      </c>
      <c r="D119" s="95"/>
      <c r="E119" s="96"/>
      <c r="F119" s="96"/>
      <c r="G119" s="97">
        <f>G113</f>
        <v>0</v>
      </c>
      <c r="H119" s="102"/>
      <c r="I119" s="103"/>
      <c r="J119" s="60"/>
    </row>
    <row r="120" spans="1:30" ht="19.5" customHeight="1">
      <c r="A120" s="60"/>
      <c r="B120" s="14">
        <v>19</v>
      </c>
      <c r="C120" s="15" t="s">
        <v>119</v>
      </c>
      <c r="D120" s="95"/>
      <c r="E120" s="96"/>
      <c r="F120" s="96"/>
      <c r="G120" s="97">
        <f>G119*0.22</f>
        <v>0</v>
      </c>
      <c r="H120" s="102"/>
      <c r="I120" s="103"/>
      <c r="J120" s="60"/>
    </row>
    <row r="121" spans="1:30" ht="19.5" customHeight="1">
      <c r="A121" s="60"/>
      <c r="B121" s="14">
        <v>20</v>
      </c>
      <c r="C121" s="15" t="s">
        <v>120</v>
      </c>
      <c r="D121" s="95"/>
      <c r="E121" s="96"/>
      <c r="F121" s="96"/>
      <c r="G121" s="97">
        <f>G118*0.1</f>
        <v>0</v>
      </c>
      <c r="H121" s="102"/>
      <c r="I121" s="103"/>
      <c r="J121" s="60"/>
    </row>
    <row r="122" spans="1:30" ht="29.25" customHeight="1">
      <c r="A122" s="104"/>
      <c r="B122" s="105">
        <v>21</v>
      </c>
      <c r="C122" s="106" t="s">
        <v>121</v>
      </c>
      <c r="D122" s="104"/>
      <c r="E122" s="104"/>
      <c r="F122" s="104"/>
      <c r="G122" s="107">
        <f>G116+G117+G118+G119+G120+G121</f>
        <v>0</v>
      </c>
      <c r="H122" s="108"/>
      <c r="I122" s="108"/>
      <c r="J122" s="104"/>
      <c r="K122" s="109"/>
      <c r="L122" s="109"/>
      <c r="M122" s="109"/>
      <c r="N122" s="109"/>
      <c r="O122" s="109"/>
      <c r="P122" s="109"/>
      <c r="Q122" s="109"/>
      <c r="R122" s="109"/>
      <c r="S122" s="109"/>
      <c r="T122" s="109"/>
      <c r="U122" s="109"/>
      <c r="V122" s="109"/>
      <c r="W122" s="109"/>
      <c r="X122" s="109"/>
      <c r="Y122" s="109"/>
      <c r="Z122" s="109"/>
      <c r="AA122" s="109"/>
      <c r="AB122" s="109"/>
      <c r="AC122" s="109"/>
      <c r="AD122" s="109"/>
    </row>
    <row r="123" spans="1:30" ht="19.5" customHeight="1"/>
    <row r="124" spans="1:30" ht="19.5" customHeight="1"/>
    <row r="125" spans="1:30" ht="19.5" customHeight="1"/>
    <row r="126" spans="1:30" ht="19.5" customHeight="1"/>
    <row r="127" spans="1:30" ht="19.5" customHeight="1"/>
    <row r="128" spans="1:30" ht="19.5" customHeight="1"/>
    <row r="129" ht="19.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3.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3.5" customHeight="1"/>
    <row r="173" ht="14.25" customHeight="1"/>
    <row r="174" ht="14.25" customHeight="1"/>
    <row r="175" ht="14.25" customHeight="1"/>
    <row r="176" ht="14.25" customHeight="1"/>
    <row r="177" ht="13.5" customHeight="1"/>
    <row r="178" ht="14.25" customHeight="1"/>
    <row r="179" ht="14.25" customHeight="1"/>
    <row r="180" ht="14.25" customHeight="1"/>
    <row r="181" ht="14.25" customHeight="1"/>
    <row r="182" ht="15.75" customHeight="1"/>
    <row r="183" ht="14.25" customHeight="1"/>
    <row r="184" ht="14.25" customHeight="1"/>
    <row r="185" ht="14.25" customHeight="1"/>
    <row r="186" ht="14.25" customHeight="1"/>
    <row r="187" ht="14.25" customHeight="1"/>
    <row r="188" ht="15.75" customHeight="1"/>
    <row r="189" ht="14.25" customHeight="1"/>
    <row r="190" ht="14.25" customHeight="1"/>
    <row r="191" ht="14.25" customHeight="1"/>
    <row r="192" ht="14.25" customHeight="1"/>
    <row r="193" ht="14.25" customHeight="1"/>
    <row r="194" ht="14.25" customHeight="1"/>
    <row r="195" ht="14.25" customHeight="1"/>
    <row r="196" ht="13.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28.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sheetData>
  <mergeCells count="13">
    <mergeCell ref="B7:J7"/>
    <mergeCell ref="D8:D9"/>
    <mergeCell ref="E8:E9"/>
    <mergeCell ref="K8:K9"/>
    <mergeCell ref="B10:J10"/>
    <mergeCell ref="B1:C1"/>
    <mergeCell ref="D1:J1"/>
    <mergeCell ref="B2:K2"/>
    <mergeCell ref="B3:K4"/>
    <mergeCell ref="B5:J5"/>
    <mergeCell ref="B6:C6"/>
    <mergeCell ref="D6:H6"/>
    <mergeCell ref="I6:K6"/>
  </mergeCells>
  <printOptions horizontalCentered="1"/>
  <pageMargins left="0.78740157480314998" right="0.39370078740157505" top="1.3401574803149601" bottom="1.3401574803149601" header="0" footer="0"/>
  <pageSetup paperSize="0" fitToWidth="0" fitToHeight="0" pageOrder="overThenDown" orientation="portrait" horizontalDpi="0" verticalDpi="0" copies="0"/>
  <headerFooter alignWithMargins="0">
    <oddHeader>&amp;R&amp;"Arial1,Regular"&amp;11Rubrado Base | Versión 1.0</oddHeader>
    <oddFooter>&amp;C&amp;"Arial1,Regular"&amp;11&amp;P | &amp;R&amp;"Arial1,Regular"&amp;11NL+EG | nl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974"/>
  <sheetViews>
    <sheetView workbookViewId="0"/>
  </sheetViews>
  <sheetFormatPr baseColWidth="10" defaultRowHeight="12.75"/>
  <cols>
    <col min="1" max="1" width="6.140625" customWidth="1"/>
    <col min="2" max="2" width="16" customWidth="1"/>
    <col min="3" max="3" width="79.42578125" customWidth="1"/>
    <col min="4" max="4" width="9.85546875" customWidth="1"/>
    <col min="5" max="5" width="24.42578125" customWidth="1"/>
    <col min="6" max="7" width="21.5703125" customWidth="1"/>
    <col min="8" max="8" width="55" customWidth="1"/>
    <col min="9" max="9" width="12.28515625" customWidth="1"/>
    <col min="10" max="10" width="34.7109375" customWidth="1"/>
    <col min="11" max="17" width="21.5703125" customWidth="1"/>
    <col min="18" max="33" width="12.28515625" customWidth="1"/>
    <col min="34" max="1011" width="14.7109375" customWidth="1"/>
    <col min="1012" max="1012" width="11.42578125" customWidth="1"/>
  </cols>
  <sheetData>
    <row r="1" spans="1:17" ht="42" customHeight="1">
      <c r="A1" s="1"/>
      <c r="B1" s="110" t="s">
        <v>0</v>
      </c>
      <c r="C1" s="110"/>
      <c r="D1" s="111" t="s">
        <v>1</v>
      </c>
      <c r="E1" s="111"/>
      <c r="F1" s="111"/>
      <c r="G1" s="111"/>
      <c r="H1" s="2" t="s">
        <v>2</v>
      </c>
      <c r="K1" s="144" t="s">
        <v>122</v>
      </c>
      <c r="L1" s="144"/>
      <c r="M1" s="144"/>
      <c r="N1" s="144"/>
      <c r="O1" s="144"/>
      <c r="P1" s="144"/>
      <c r="Q1" s="144"/>
    </row>
    <row r="2" spans="1:17" ht="19.5" customHeight="1">
      <c r="A2" s="1"/>
      <c r="B2" s="114"/>
      <c r="C2" s="114"/>
      <c r="D2" s="114"/>
      <c r="E2" s="114"/>
      <c r="F2" s="114"/>
      <c r="G2" s="114"/>
    </row>
    <row r="3" spans="1:17" ht="19.5" customHeight="1">
      <c r="A3" s="1"/>
      <c r="B3" s="115" t="s">
        <v>4</v>
      </c>
      <c r="C3" s="115"/>
      <c r="D3" s="116" t="s">
        <v>5</v>
      </c>
      <c r="E3" s="116"/>
      <c r="F3" s="116" t="s">
        <v>6</v>
      </c>
      <c r="G3" s="116"/>
      <c r="H3" s="116"/>
      <c r="K3" s="145" t="s">
        <v>4</v>
      </c>
      <c r="L3" s="145"/>
      <c r="M3" s="119"/>
      <c r="N3" s="119" t="s">
        <v>5</v>
      </c>
      <c r="O3" s="120"/>
      <c r="P3" s="120" t="s">
        <v>6</v>
      </c>
      <c r="Q3" s="119"/>
    </row>
    <row r="4" spans="1:17" ht="19.5" customHeight="1">
      <c r="A4" s="1"/>
      <c r="B4" s="114"/>
      <c r="C4" s="114"/>
      <c r="D4" s="114"/>
      <c r="E4" s="114"/>
      <c r="F4" s="114"/>
      <c r="G4" s="114"/>
    </row>
    <row r="5" spans="1:17" ht="19.5" customHeight="1">
      <c r="A5" s="1"/>
      <c r="B5" s="4" t="s">
        <v>7</v>
      </c>
      <c r="C5" s="5"/>
      <c r="D5" s="117" t="s">
        <v>8</v>
      </c>
      <c r="E5" s="7" t="s">
        <v>11</v>
      </c>
      <c r="F5" s="7" t="s">
        <v>12</v>
      </c>
      <c r="G5" s="7" t="s">
        <v>123</v>
      </c>
      <c r="H5" s="117" t="s">
        <v>13</v>
      </c>
      <c r="K5" s="7" t="s">
        <v>124</v>
      </c>
      <c r="L5" s="7" t="s">
        <v>125</v>
      </c>
      <c r="M5" s="7" t="s">
        <v>126</v>
      </c>
      <c r="N5" s="7" t="s">
        <v>127</v>
      </c>
      <c r="O5" s="7" t="s">
        <v>128</v>
      </c>
      <c r="P5" s="7" t="s">
        <v>129</v>
      </c>
      <c r="Q5" s="7" t="s">
        <v>130</v>
      </c>
    </row>
    <row r="6" spans="1:17" ht="19.5" customHeight="1">
      <c r="A6" s="1"/>
      <c r="B6" s="4" t="s">
        <v>14</v>
      </c>
      <c r="C6" s="8" t="s">
        <v>15</v>
      </c>
      <c r="D6" s="117"/>
      <c r="E6" s="7" t="s">
        <v>16</v>
      </c>
      <c r="F6" s="7" t="s">
        <v>16</v>
      </c>
      <c r="G6" s="7" t="s">
        <v>16</v>
      </c>
      <c r="H6" s="117"/>
      <c r="K6" s="7"/>
      <c r="L6" s="7"/>
      <c r="M6" s="7"/>
      <c r="N6" s="7"/>
      <c r="O6" s="7"/>
      <c r="P6" s="7"/>
    </row>
    <row r="7" spans="1:17" ht="19.5" customHeight="1">
      <c r="A7" s="1"/>
      <c r="B7" s="114"/>
      <c r="C7" s="114"/>
      <c r="D7" s="114"/>
      <c r="E7" s="114"/>
      <c r="F7" s="114"/>
      <c r="G7" s="114"/>
    </row>
    <row r="8" spans="1:17" ht="19.5" customHeight="1">
      <c r="A8" s="9"/>
      <c r="B8" s="10" t="s">
        <v>18</v>
      </c>
      <c r="C8" s="11" t="s">
        <v>19</v>
      </c>
      <c r="D8" s="12"/>
      <c r="E8" s="12"/>
      <c r="F8" s="12"/>
      <c r="G8" s="12"/>
      <c r="H8" s="12"/>
    </row>
    <row r="9" spans="1:17" ht="19.5" customHeight="1">
      <c r="A9" s="1"/>
      <c r="B9" s="13"/>
      <c r="C9" s="13"/>
      <c r="D9" s="13"/>
      <c r="E9" s="13"/>
      <c r="F9" s="13"/>
      <c r="G9" s="13"/>
    </row>
    <row r="10" spans="1:17" ht="19.5" customHeight="1">
      <c r="A10" s="1"/>
      <c r="B10" s="121">
        <v>1</v>
      </c>
      <c r="C10" s="40" t="s">
        <v>20</v>
      </c>
      <c r="D10" s="41"/>
      <c r="E10" s="42">
        <f>+RUBRADO!G13</f>
        <v>0</v>
      </c>
      <c r="F10" s="42">
        <f>+RUBRADO!I13</f>
        <v>0</v>
      </c>
      <c r="G10" s="42"/>
      <c r="H10" s="20"/>
      <c r="J10" s="122" t="s">
        <v>131</v>
      </c>
      <c r="K10" s="123"/>
      <c r="L10" s="123"/>
      <c r="M10" s="123"/>
      <c r="N10" s="123"/>
      <c r="O10" s="123"/>
      <c r="P10" s="123"/>
      <c r="Q10" s="124">
        <f>SUM(K10:P10)</f>
        <v>0</v>
      </c>
    </row>
    <row r="11" spans="1:17" ht="19.5" customHeight="1">
      <c r="A11" s="1"/>
      <c r="B11" s="32"/>
      <c r="C11" s="32"/>
      <c r="D11" s="32"/>
      <c r="E11" s="32"/>
      <c r="F11" s="32"/>
      <c r="G11" s="32">
        <f>+F10*0.758</f>
        <v>0</v>
      </c>
      <c r="H11" s="28"/>
      <c r="J11" s="122" t="s">
        <v>132</v>
      </c>
      <c r="K11" s="125"/>
      <c r="L11" s="125"/>
      <c r="M11" s="125"/>
      <c r="N11" s="125"/>
      <c r="O11" s="125"/>
      <c r="P11" s="125"/>
      <c r="Q11" s="126">
        <f>SUM(K11:P11)</f>
        <v>0</v>
      </c>
    </row>
    <row r="12" spans="1:17" ht="19.5" customHeight="1">
      <c r="A12" s="1"/>
      <c r="B12" s="44"/>
      <c r="C12" s="44"/>
      <c r="D12" s="44"/>
      <c r="E12" s="44"/>
      <c r="F12" s="44"/>
      <c r="G12" s="44"/>
    </row>
    <row r="13" spans="1:17" ht="19.5" customHeight="1">
      <c r="A13" s="1"/>
      <c r="B13" s="14">
        <f>+$B$10+1</f>
        <v>2</v>
      </c>
      <c r="C13" s="15" t="s">
        <v>27</v>
      </c>
      <c r="D13" s="16"/>
      <c r="E13" s="18">
        <f>+RUBRADO!G19</f>
        <v>0</v>
      </c>
      <c r="F13" s="18">
        <f>+RUBRADO!I19</f>
        <v>0</v>
      </c>
      <c r="G13" s="18"/>
      <c r="H13" s="17"/>
      <c r="J13" s="122" t="s">
        <v>131</v>
      </c>
      <c r="K13" s="123"/>
      <c r="L13" s="123"/>
      <c r="M13" s="123"/>
      <c r="N13" s="123"/>
      <c r="O13" s="123"/>
      <c r="P13" s="123"/>
      <c r="Q13" s="124">
        <f>SUM(K13:P13)</f>
        <v>0</v>
      </c>
    </row>
    <row r="14" spans="1:17" ht="19.5" customHeight="1">
      <c r="A14" s="1"/>
      <c r="B14" s="32"/>
      <c r="C14" s="32"/>
      <c r="D14" s="32"/>
      <c r="E14" s="32"/>
      <c r="F14" s="32"/>
      <c r="G14" s="32">
        <f>+F13*0.758</f>
        <v>0</v>
      </c>
      <c r="H14" s="28"/>
      <c r="J14" s="122" t="s">
        <v>132</v>
      </c>
      <c r="K14" s="125"/>
      <c r="L14" s="125"/>
      <c r="M14" s="125"/>
      <c r="N14" s="125"/>
      <c r="O14" s="125"/>
      <c r="P14" s="125"/>
      <c r="Q14" s="126">
        <f>SUM(K14:P14)</f>
        <v>0</v>
      </c>
    </row>
    <row r="15" spans="1:17" ht="19.5" customHeight="1">
      <c r="A15" s="1"/>
      <c r="B15" s="44"/>
      <c r="C15" s="44"/>
      <c r="D15" s="44"/>
      <c r="E15" s="44"/>
      <c r="F15" s="44"/>
      <c r="G15" s="44"/>
    </row>
    <row r="16" spans="1:17" ht="19.5" customHeight="1">
      <c r="A16" s="1"/>
      <c r="B16" s="14">
        <f>+$B$13+1</f>
        <v>3</v>
      </c>
      <c r="C16" s="15" t="s">
        <v>37</v>
      </c>
      <c r="D16" s="16"/>
      <c r="E16" s="18">
        <f>+RUBRADO!G28</f>
        <v>0</v>
      </c>
      <c r="F16" s="18">
        <f>+RUBRADO!I28</f>
        <v>0</v>
      </c>
      <c r="G16" s="18"/>
      <c r="H16" s="17"/>
      <c r="J16" s="127" t="s">
        <v>131</v>
      </c>
      <c r="K16" s="123"/>
      <c r="L16" s="123"/>
      <c r="M16" s="123"/>
      <c r="N16" s="123"/>
      <c r="O16" s="123"/>
      <c r="P16" s="123"/>
      <c r="Q16" s="124">
        <f>SUM(K16:P16)</f>
        <v>0</v>
      </c>
    </row>
    <row r="17" spans="1:17" ht="19.5" customHeight="1">
      <c r="A17" s="1"/>
      <c r="B17" s="128"/>
      <c r="C17" s="128"/>
      <c r="D17" s="128"/>
      <c r="E17" s="128"/>
      <c r="F17" s="128"/>
      <c r="G17" s="32">
        <f>+F16*0.758</f>
        <v>0</v>
      </c>
      <c r="H17" s="28"/>
      <c r="J17" s="127" t="s">
        <v>132</v>
      </c>
      <c r="K17" s="125"/>
      <c r="L17" s="125"/>
      <c r="M17" s="125"/>
      <c r="N17" s="125"/>
      <c r="O17" s="125"/>
      <c r="P17" s="125"/>
      <c r="Q17" s="126">
        <f>SUM(K17:P17)</f>
        <v>0</v>
      </c>
    </row>
    <row r="18" spans="1:17" ht="19.5" customHeight="1">
      <c r="A18" s="1"/>
      <c r="B18" s="129"/>
      <c r="C18" s="129"/>
      <c r="D18" s="129"/>
      <c r="E18" s="129"/>
      <c r="F18" s="129"/>
      <c r="G18" s="129"/>
    </row>
    <row r="19" spans="1:17" ht="19.5" customHeight="1">
      <c r="A19" s="1"/>
      <c r="B19" s="14">
        <f>+$B$16+1</f>
        <v>4</v>
      </c>
      <c r="C19" s="15" t="s">
        <v>42</v>
      </c>
      <c r="D19" s="16"/>
      <c r="E19" s="18">
        <f>+RUBRADO!G34</f>
        <v>0</v>
      </c>
      <c r="F19" s="18">
        <f>+RUBRADO!I34</f>
        <v>0</v>
      </c>
      <c r="G19" s="18"/>
      <c r="H19" s="20"/>
      <c r="J19" s="127" t="s">
        <v>131</v>
      </c>
      <c r="K19" s="123"/>
      <c r="L19" s="123"/>
      <c r="M19" s="123"/>
      <c r="N19" s="123"/>
      <c r="O19" s="123"/>
      <c r="P19" s="123"/>
      <c r="Q19" s="124">
        <f>SUM(K19:P19)</f>
        <v>0</v>
      </c>
    </row>
    <row r="20" spans="1:17" ht="19.5" customHeight="1">
      <c r="A20" s="1"/>
      <c r="B20" s="21"/>
      <c r="C20" s="32"/>
      <c r="D20" s="22"/>
      <c r="E20" s="24"/>
      <c r="F20" s="55"/>
      <c r="G20" s="32">
        <f>+F19*0.758</f>
        <v>0</v>
      </c>
      <c r="H20" s="28"/>
      <c r="J20" s="127" t="s">
        <v>132</v>
      </c>
      <c r="K20" s="125"/>
      <c r="L20" s="125"/>
      <c r="M20" s="125"/>
      <c r="N20" s="125"/>
      <c r="O20" s="125"/>
      <c r="P20" s="125"/>
      <c r="Q20" s="126">
        <f>SUM(K20:P20)</f>
        <v>0</v>
      </c>
    </row>
    <row r="21" spans="1:17" ht="19.5" customHeight="1">
      <c r="A21" s="31"/>
      <c r="B21" s="39"/>
      <c r="C21" s="39"/>
      <c r="D21" s="39"/>
      <c r="E21" s="39"/>
      <c r="F21" s="39"/>
      <c r="G21" s="39"/>
    </row>
    <row r="22" spans="1:17" ht="31.5">
      <c r="A22" s="31"/>
      <c r="B22" s="14">
        <f>+$B$19+1</f>
        <v>5</v>
      </c>
      <c r="C22" s="130" t="s">
        <v>44</v>
      </c>
      <c r="D22" s="16"/>
      <c r="E22" s="18">
        <f>+RUBRADO!G37</f>
        <v>0</v>
      </c>
      <c r="F22" s="18">
        <f>+RUBRADO!I37</f>
        <v>0</v>
      </c>
      <c r="G22" s="18"/>
      <c r="H22" s="20"/>
      <c r="J22" s="127" t="s">
        <v>131</v>
      </c>
      <c r="K22" s="123"/>
      <c r="L22" s="123"/>
      <c r="M22" s="123"/>
      <c r="N22" s="123"/>
      <c r="O22" s="123"/>
      <c r="P22" s="123"/>
      <c r="Q22" s="124">
        <f>SUM(K22:P22)</f>
        <v>0</v>
      </c>
    </row>
    <row r="23" spans="1:17" ht="19.5" customHeight="1">
      <c r="A23" s="31"/>
      <c r="B23" s="21"/>
      <c r="C23" s="32"/>
      <c r="D23" s="22"/>
      <c r="E23" s="24"/>
      <c r="F23" s="55"/>
      <c r="G23" s="32">
        <f>+F22*0.758</f>
        <v>0</v>
      </c>
      <c r="H23" s="28"/>
      <c r="J23" s="127" t="s">
        <v>132</v>
      </c>
      <c r="K23" s="125"/>
      <c r="L23" s="125"/>
      <c r="M23" s="125"/>
      <c r="N23" s="125"/>
      <c r="O23" s="125"/>
      <c r="P23" s="125"/>
      <c r="Q23" s="126">
        <f>SUM(K23:P23)</f>
        <v>0</v>
      </c>
    </row>
    <row r="24" spans="1:17" ht="19.5" customHeight="1">
      <c r="A24" s="1"/>
      <c r="B24" s="39"/>
      <c r="C24" s="39"/>
      <c r="D24" s="39"/>
      <c r="E24" s="39"/>
      <c r="F24" s="39"/>
      <c r="G24" s="39"/>
    </row>
    <row r="25" spans="1:17" ht="19.5" customHeight="1">
      <c r="A25" s="1"/>
      <c r="B25" s="14">
        <f>+$B$22+1</f>
        <v>6</v>
      </c>
      <c r="C25" s="15" t="s">
        <v>57</v>
      </c>
      <c r="D25" s="16"/>
      <c r="E25" s="18">
        <f>+RUBRADO!G50</f>
        <v>0</v>
      </c>
      <c r="F25" s="18">
        <f>+RUBRADO!I50</f>
        <v>0</v>
      </c>
      <c r="G25" s="18"/>
      <c r="H25" s="20"/>
      <c r="J25" s="127" t="s">
        <v>131</v>
      </c>
      <c r="K25" s="123"/>
      <c r="L25" s="123"/>
      <c r="M25" s="123"/>
      <c r="N25" s="123"/>
      <c r="O25" s="123"/>
      <c r="P25" s="123"/>
      <c r="Q25" s="124">
        <f>SUM(K25:P25)</f>
        <v>0</v>
      </c>
    </row>
    <row r="26" spans="1:17" ht="19.5" customHeight="1">
      <c r="A26" s="31"/>
      <c r="B26" s="21"/>
      <c r="C26" s="32"/>
      <c r="D26" s="22"/>
      <c r="E26" s="24"/>
      <c r="F26" s="55"/>
      <c r="G26" s="32">
        <f>+F25*0.758</f>
        <v>0</v>
      </c>
      <c r="H26" s="28"/>
      <c r="J26" s="127" t="s">
        <v>132</v>
      </c>
      <c r="K26" s="125"/>
      <c r="L26" s="125"/>
      <c r="M26" s="125"/>
      <c r="N26" s="125"/>
      <c r="O26" s="125"/>
      <c r="P26" s="125"/>
      <c r="Q26" s="126">
        <f>SUM(K26:P26)</f>
        <v>0</v>
      </c>
    </row>
    <row r="27" spans="1:17" ht="19.5" customHeight="1">
      <c r="A27" s="1"/>
      <c r="B27" s="39"/>
      <c r="C27" s="39"/>
      <c r="D27" s="39"/>
      <c r="E27" s="39"/>
      <c r="F27" s="39"/>
      <c r="G27" s="39"/>
    </row>
    <row r="28" spans="1:17" ht="19.5" customHeight="1">
      <c r="A28" s="1"/>
      <c r="B28" s="14">
        <f>+$B$25+1</f>
        <v>7</v>
      </c>
      <c r="C28" s="15" t="s">
        <v>62</v>
      </c>
      <c r="D28" s="16"/>
      <c r="E28" s="18">
        <f>+RUBRADO!G55</f>
        <v>0</v>
      </c>
      <c r="F28" s="18">
        <f>+RUBRADO!I55</f>
        <v>0</v>
      </c>
      <c r="G28" s="18"/>
      <c r="H28" s="20"/>
      <c r="J28" s="127" t="s">
        <v>131</v>
      </c>
      <c r="K28" s="123"/>
      <c r="L28" s="123"/>
      <c r="M28" s="123"/>
      <c r="N28" s="123"/>
      <c r="O28" s="123"/>
      <c r="P28" s="123"/>
      <c r="Q28" s="124">
        <f>SUM(K28:P28)</f>
        <v>0</v>
      </c>
    </row>
    <row r="29" spans="1:17" ht="19.5" customHeight="1">
      <c r="A29" s="31"/>
      <c r="B29" s="21"/>
      <c r="C29" s="32"/>
      <c r="D29" s="22"/>
      <c r="E29" s="24"/>
      <c r="F29" s="55"/>
      <c r="G29" s="32">
        <f>+F28*0.758</f>
        <v>0</v>
      </c>
      <c r="H29" s="28"/>
      <c r="J29" s="127" t="s">
        <v>132</v>
      </c>
      <c r="K29" s="125"/>
      <c r="L29" s="125"/>
      <c r="M29" s="125"/>
      <c r="N29" s="125"/>
      <c r="O29" s="125"/>
      <c r="P29" s="125"/>
      <c r="Q29" s="126">
        <f>SUM(K29:P29)</f>
        <v>0</v>
      </c>
    </row>
    <row r="30" spans="1:17" ht="19.5" customHeight="1">
      <c r="A30" s="31"/>
      <c r="B30" s="39"/>
      <c r="C30" s="39"/>
      <c r="D30" s="39"/>
      <c r="E30" s="39"/>
      <c r="F30" s="39"/>
      <c r="G30" s="39"/>
    </row>
    <row r="31" spans="1:17" ht="19.5" customHeight="1">
      <c r="A31" s="31"/>
      <c r="B31" s="14">
        <f>+$B$28+1</f>
        <v>8</v>
      </c>
      <c r="C31" s="15" t="s">
        <v>73</v>
      </c>
      <c r="D31" s="16"/>
      <c r="E31" s="18">
        <f>+RUBRADO!G67</f>
        <v>0</v>
      </c>
      <c r="F31" s="18">
        <f>+RUBRADO!I67</f>
        <v>0</v>
      </c>
      <c r="G31" s="18"/>
      <c r="H31" s="20"/>
      <c r="J31" s="127" t="s">
        <v>131</v>
      </c>
      <c r="K31" s="123"/>
      <c r="L31" s="123"/>
      <c r="M31" s="123"/>
      <c r="N31" s="123"/>
      <c r="O31" s="123"/>
      <c r="P31" s="123"/>
      <c r="Q31" s="124">
        <f>SUM(K31:P31)</f>
        <v>0</v>
      </c>
    </row>
    <row r="32" spans="1:17" ht="19.5" customHeight="1">
      <c r="A32" s="31"/>
      <c r="B32" s="21"/>
      <c r="C32" s="32"/>
      <c r="D32" s="22"/>
      <c r="E32" s="24"/>
      <c r="F32" s="55"/>
      <c r="G32" s="32">
        <f>+F31*0.758</f>
        <v>0</v>
      </c>
      <c r="H32" s="28"/>
      <c r="J32" s="127" t="s">
        <v>132</v>
      </c>
      <c r="K32" s="125"/>
      <c r="L32" s="125"/>
      <c r="M32" s="125"/>
      <c r="N32" s="125"/>
      <c r="O32" s="125"/>
      <c r="P32" s="125"/>
      <c r="Q32" s="126">
        <f>SUM(K32:P32)</f>
        <v>0</v>
      </c>
    </row>
    <row r="33" spans="1:17" ht="19.5" customHeight="1">
      <c r="A33" s="1"/>
      <c r="B33" s="64"/>
      <c r="C33" s="64"/>
      <c r="D33" s="64"/>
      <c r="E33" s="64"/>
      <c r="F33" s="64"/>
      <c r="G33" s="64"/>
    </row>
    <row r="34" spans="1:17" ht="19.5" customHeight="1">
      <c r="A34" s="1"/>
      <c r="B34" s="14">
        <f>+$B$31+1</f>
        <v>9</v>
      </c>
      <c r="C34" s="40" t="s">
        <v>80</v>
      </c>
      <c r="D34" s="41"/>
      <c r="E34" s="42">
        <f>+RUBRADO!G75</f>
        <v>0</v>
      </c>
      <c r="F34" s="42">
        <f>+RUBRADO!I75</f>
        <v>0</v>
      </c>
      <c r="G34" s="42"/>
      <c r="H34" s="20"/>
      <c r="J34" s="127" t="s">
        <v>131</v>
      </c>
      <c r="K34" s="123"/>
      <c r="L34" s="123"/>
      <c r="M34" s="123"/>
      <c r="N34" s="123"/>
      <c r="O34" s="123"/>
      <c r="P34" s="123"/>
      <c r="Q34" s="124">
        <f>SUM(K34:P34)</f>
        <v>0</v>
      </c>
    </row>
    <row r="35" spans="1:17" ht="19.5" customHeight="1">
      <c r="A35" s="1"/>
      <c r="B35" s="21"/>
      <c r="C35" s="32"/>
      <c r="D35" s="22"/>
      <c r="E35" s="24"/>
      <c r="F35" s="55"/>
      <c r="G35" s="32">
        <f>+F34*0.758</f>
        <v>0</v>
      </c>
      <c r="H35" s="28"/>
      <c r="J35" s="127" t="s">
        <v>132</v>
      </c>
      <c r="K35" s="125"/>
      <c r="L35" s="125"/>
      <c r="M35" s="125"/>
      <c r="N35" s="125"/>
      <c r="O35" s="125"/>
      <c r="P35" s="125"/>
      <c r="Q35" s="126">
        <f>SUM(K35:P35)</f>
        <v>0</v>
      </c>
    </row>
    <row r="36" spans="1:17" ht="19.5" customHeight="1">
      <c r="A36" s="1"/>
      <c r="B36" s="61"/>
      <c r="C36" s="61"/>
      <c r="D36" s="61"/>
      <c r="E36" s="61"/>
      <c r="F36" s="61"/>
      <c r="G36" s="61"/>
      <c r="H36" s="38"/>
    </row>
    <row r="37" spans="1:17" ht="19.5" customHeight="1">
      <c r="A37" s="1"/>
      <c r="B37" s="14">
        <f>+$B$34+1</f>
        <v>10</v>
      </c>
      <c r="C37" s="40" t="s">
        <v>83</v>
      </c>
      <c r="D37" s="41"/>
      <c r="E37" s="42">
        <f>+RUBRADO!G79</f>
        <v>0</v>
      </c>
      <c r="F37" s="42">
        <f>+RUBRADO!I79</f>
        <v>0</v>
      </c>
      <c r="G37" s="42"/>
      <c r="H37" s="20"/>
      <c r="J37" s="127" t="s">
        <v>131</v>
      </c>
      <c r="K37" s="123"/>
      <c r="L37" s="123"/>
      <c r="M37" s="123"/>
      <c r="N37" s="123"/>
      <c r="O37" s="123"/>
      <c r="P37" s="123"/>
      <c r="Q37" s="124">
        <f>SUM(K37:P37)</f>
        <v>0</v>
      </c>
    </row>
    <row r="38" spans="1:17" ht="19.5" customHeight="1">
      <c r="A38" s="1"/>
      <c r="B38" s="21"/>
      <c r="C38" s="32"/>
      <c r="D38" s="22"/>
      <c r="E38" s="24"/>
      <c r="F38" s="55"/>
      <c r="G38" s="32">
        <f>+F37*0.758</f>
        <v>0</v>
      </c>
      <c r="H38" s="28"/>
      <c r="J38" s="127" t="s">
        <v>132</v>
      </c>
      <c r="K38" s="125"/>
      <c r="L38" s="125"/>
      <c r="M38" s="125"/>
      <c r="N38" s="125"/>
      <c r="O38" s="125"/>
      <c r="P38" s="125"/>
      <c r="Q38" s="126">
        <f>SUM(K38:P38)</f>
        <v>0</v>
      </c>
    </row>
    <row r="39" spans="1:17" ht="19.5" customHeight="1">
      <c r="A39" s="1"/>
      <c r="B39" s="61"/>
      <c r="C39" s="61"/>
      <c r="D39" s="61"/>
      <c r="E39" s="61"/>
      <c r="F39" s="61"/>
      <c r="G39" s="61"/>
    </row>
    <row r="40" spans="1:17" ht="19.5" customHeight="1">
      <c r="A40" s="1"/>
      <c r="B40" s="14">
        <f>+$B$37+1</f>
        <v>11</v>
      </c>
      <c r="C40" s="40" t="s">
        <v>98</v>
      </c>
      <c r="D40" s="41"/>
      <c r="E40" s="42">
        <f>+RUBRADO!G95</f>
        <v>0</v>
      </c>
      <c r="F40" s="42">
        <f>+RUBRADO!I95</f>
        <v>0</v>
      </c>
      <c r="G40" s="42"/>
      <c r="H40" s="20"/>
      <c r="J40" s="127" t="s">
        <v>131</v>
      </c>
      <c r="K40" s="123"/>
      <c r="L40" s="123"/>
      <c r="M40" s="123"/>
      <c r="N40" s="123"/>
      <c r="O40" s="123"/>
      <c r="P40" s="123"/>
      <c r="Q40" s="124">
        <f>SUM(K40:P40)</f>
        <v>0</v>
      </c>
    </row>
    <row r="41" spans="1:17" ht="19.5" customHeight="1">
      <c r="A41" s="1"/>
      <c r="B41" s="21"/>
      <c r="C41" s="32"/>
      <c r="D41" s="22"/>
      <c r="E41" s="24"/>
      <c r="F41" s="55"/>
      <c r="G41" s="32">
        <f>+F40*0.758</f>
        <v>0</v>
      </c>
      <c r="H41" s="28"/>
      <c r="J41" s="127" t="s">
        <v>132</v>
      </c>
      <c r="K41" s="125"/>
      <c r="L41" s="125"/>
      <c r="M41" s="125"/>
      <c r="N41" s="125"/>
      <c r="O41" s="125"/>
      <c r="P41" s="125"/>
      <c r="Q41" s="126">
        <f>SUM(K41:P41)</f>
        <v>0</v>
      </c>
    </row>
    <row r="42" spans="1:17" ht="19.5" customHeight="1">
      <c r="A42" s="60"/>
      <c r="B42" s="61"/>
      <c r="C42" s="61"/>
      <c r="D42" s="61"/>
      <c r="E42" s="61"/>
      <c r="F42" s="61"/>
      <c r="G42" s="61"/>
    </row>
    <row r="43" spans="1:17" ht="19.5" customHeight="1">
      <c r="A43" s="60"/>
      <c r="B43" s="14">
        <f>+$B$40+1</f>
        <v>12</v>
      </c>
      <c r="C43" s="40" t="s">
        <v>104</v>
      </c>
      <c r="D43" s="41"/>
      <c r="E43" s="42">
        <f>+RUBRADO!G102</f>
        <v>0</v>
      </c>
      <c r="F43" s="42">
        <f>+RUBRADO!I102</f>
        <v>0</v>
      </c>
      <c r="G43" s="42"/>
      <c r="H43" s="20"/>
      <c r="J43" s="127" t="s">
        <v>131</v>
      </c>
      <c r="K43" s="123"/>
      <c r="L43" s="123"/>
      <c r="M43" s="123"/>
      <c r="N43" s="123"/>
      <c r="O43" s="123"/>
      <c r="P43" s="123"/>
      <c r="Q43" s="124">
        <f>SUM(K43:P43)</f>
        <v>0</v>
      </c>
    </row>
    <row r="44" spans="1:17" ht="19.5" customHeight="1">
      <c r="A44" s="60"/>
      <c r="B44" s="21"/>
      <c r="C44" s="32"/>
      <c r="D44" s="22"/>
      <c r="E44" s="24"/>
      <c r="F44" s="55"/>
      <c r="G44" s="32">
        <f>+F43*0.758</f>
        <v>0</v>
      </c>
      <c r="H44" s="28"/>
      <c r="J44" s="127" t="s">
        <v>132</v>
      </c>
      <c r="K44" s="125"/>
      <c r="L44" s="125"/>
      <c r="M44" s="125"/>
      <c r="N44" s="125"/>
      <c r="O44" s="125"/>
      <c r="P44" s="125"/>
      <c r="Q44" s="126">
        <f>SUM(K44:P44)</f>
        <v>0</v>
      </c>
    </row>
    <row r="45" spans="1:17" ht="19.5" customHeight="1">
      <c r="A45" s="60"/>
      <c r="B45" s="61"/>
      <c r="C45" s="61"/>
      <c r="D45" s="61"/>
      <c r="E45" s="61"/>
      <c r="F45" s="61"/>
      <c r="G45" s="61"/>
    </row>
    <row r="46" spans="1:17" ht="19.5" customHeight="1">
      <c r="A46" s="60"/>
      <c r="B46" s="14">
        <f>+$B$43+1</f>
        <v>13</v>
      </c>
      <c r="C46" s="40" t="s">
        <v>111</v>
      </c>
      <c r="D46" s="41"/>
      <c r="E46" s="42">
        <f>+RUBRADO!G109</f>
        <v>0</v>
      </c>
      <c r="F46" s="18">
        <f>+RUBRADO!I109</f>
        <v>0</v>
      </c>
      <c r="G46" s="18"/>
      <c r="H46" s="20"/>
      <c r="J46" s="127" t="s">
        <v>131</v>
      </c>
      <c r="K46" s="123"/>
      <c r="L46" s="123"/>
      <c r="M46" s="123"/>
      <c r="N46" s="123"/>
      <c r="O46" s="123"/>
      <c r="P46" s="123"/>
      <c r="Q46" s="124">
        <f>SUM(K46:P46)</f>
        <v>0</v>
      </c>
    </row>
    <row r="47" spans="1:17" ht="19.5" customHeight="1">
      <c r="A47" s="60"/>
      <c r="B47" s="21"/>
      <c r="C47" s="32"/>
      <c r="D47" s="22"/>
      <c r="E47" s="24"/>
      <c r="F47" s="55"/>
      <c r="G47" s="32">
        <f>+F46*0.758</f>
        <v>0</v>
      </c>
      <c r="H47" s="28"/>
      <c r="J47" s="127" t="s">
        <v>132</v>
      </c>
      <c r="K47" s="125"/>
      <c r="L47" s="125"/>
      <c r="M47" s="125"/>
      <c r="N47" s="125"/>
      <c r="O47" s="125"/>
      <c r="P47" s="125"/>
      <c r="Q47" s="126">
        <f>SUM(K47:P47)</f>
        <v>0</v>
      </c>
    </row>
    <row r="48" spans="1:17" ht="19.5" customHeight="1">
      <c r="A48" s="60"/>
      <c r="B48" s="61"/>
      <c r="C48" s="61"/>
      <c r="D48" s="61"/>
      <c r="E48" s="61"/>
      <c r="F48" s="64"/>
      <c r="G48" s="64"/>
    </row>
    <row r="49" spans="1:33" ht="19.5" customHeight="1">
      <c r="A49" s="60"/>
      <c r="B49" s="14">
        <f>+$B$46+1</f>
        <v>14</v>
      </c>
      <c r="C49" s="40" t="s">
        <v>114</v>
      </c>
      <c r="D49" s="41"/>
      <c r="E49" s="42">
        <f>+RUBRADO!G113</f>
        <v>0</v>
      </c>
      <c r="F49" s="18">
        <f>+RUBRADO!I113</f>
        <v>0</v>
      </c>
      <c r="G49" s="18"/>
      <c r="H49" s="20"/>
      <c r="J49" s="127" t="s">
        <v>131</v>
      </c>
      <c r="K49" s="123"/>
      <c r="L49" s="123"/>
      <c r="M49" s="123"/>
      <c r="N49" s="123"/>
      <c r="O49" s="123"/>
      <c r="P49" s="123"/>
      <c r="Q49" s="124">
        <f>SUM(K49:P49)</f>
        <v>0</v>
      </c>
    </row>
    <row r="50" spans="1:33" ht="19.5" customHeight="1">
      <c r="A50" s="60"/>
      <c r="B50" s="21"/>
      <c r="C50" s="32"/>
      <c r="D50" s="22"/>
      <c r="E50" s="24"/>
      <c r="F50" s="55"/>
      <c r="G50" s="32">
        <f>+F49*0.758</f>
        <v>0</v>
      </c>
      <c r="H50" s="28"/>
      <c r="J50" s="127" t="s">
        <v>132</v>
      </c>
      <c r="K50" s="125"/>
      <c r="L50" s="125"/>
      <c r="M50" s="125"/>
      <c r="N50" s="125"/>
      <c r="O50" s="125"/>
      <c r="P50" s="125"/>
      <c r="Q50" s="126">
        <f>SUM(K50:P50)</f>
        <v>0</v>
      </c>
    </row>
    <row r="51" spans="1:33" ht="19.5" customHeight="1">
      <c r="A51" s="60"/>
      <c r="B51" s="61"/>
      <c r="C51" s="61"/>
      <c r="D51" s="61"/>
      <c r="E51" s="61"/>
      <c r="F51" s="64"/>
      <c r="G51" s="64"/>
    </row>
    <row r="52" spans="1:33" ht="19.5" customHeight="1">
      <c r="A52" s="31"/>
      <c r="B52" s="91"/>
      <c r="C52" s="91"/>
      <c r="D52" s="91"/>
      <c r="E52" s="91"/>
      <c r="F52" s="91"/>
      <c r="G52" s="91"/>
      <c r="J52" s="131" t="s">
        <v>133</v>
      </c>
      <c r="K52" s="132">
        <f t="shared" ref="K52:P52" si="0">SUM(K10:K50)</f>
        <v>0</v>
      </c>
      <c r="L52" s="132">
        <f t="shared" si="0"/>
        <v>0</v>
      </c>
      <c r="M52" s="132">
        <f t="shared" si="0"/>
        <v>0</v>
      </c>
      <c r="N52" s="132">
        <f t="shared" si="0"/>
        <v>0</v>
      </c>
      <c r="O52" s="132">
        <f t="shared" si="0"/>
        <v>0</v>
      </c>
      <c r="P52" s="132">
        <f t="shared" si="0"/>
        <v>0</v>
      </c>
    </row>
    <row r="53" spans="1:33" ht="19.5" customHeight="1">
      <c r="A53" s="1"/>
      <c r="B53" s="14">
        <v>15</v>
      </c>
      <c r="C53" s="15" t="s">
        <v>116</v>
      </c>
      <c r="D53" s="95"/>
      <c r="E53" s="97">
        <f>+RUBRADO!G116</f>
        <v>0</v>
      </c>
      <c r="F53" s="99">
        <f>SUM(F10:F51)</f>
        <v>0</v>
      </c>
      <c r="G53" s="99">
        <f>SUM(G10:G51)</f>
        <v>0</v>
      </c>
      <c r="J53" s="131" t="s">
        <v>134</v>
      </c>
      <c r="K53" s="132">
        <f>K52</f>
        <v>0</v>
      </c>
      <c r="L53" s="133">
        <f>K53+L52</f>
        <v>0</v>
      </c>
      <c r="M53" s="132">
        <f>L53+M52</f>
        <v>0</v>
      </c>
      <c r="N53" s="132">
        <f>M53+N52</f>
        <v>0</v>
      </c>
      <c r="O53" s="132">
        <f>N53+O52</f>
        <v>0</v>
      </c>
      <c r="P53" s="132">
        <f>O53+P52</f>
        <v>0</v>
      </c>
      <c r="Q53" s="100"/>
      <c r="R53" s="100"/>
      <c r="S53" s="100"/>
      <c r="T53" s="100"/>
      <c r="U53" s="100"/>
      <c r="V53" s="100"/>
      <c r="W53" s="100"/>
    </row>
    <row r="54" spans="1:33" ht="19.5" customHeight="1">
      <c r="A54" s="1"/>
      <c r="B54" s="14">
        <f>+$B$53+1</f>
        <v>16</v>
      </c>
      <c r="C54" s="15" t="s">
        <v>117</v>
      </c>
      <c r="D54" s="95"/>
      <c r="E54" s="97">
        <f>+RUBRADO!G117</f>
        <v>0</v>
      </c>
      <c r="F54" s="44"/>
      <c r="G54" s="60"/>
      <c r="J54" s="134"/>
      <c r="O54" s="100"/>
      <c r="P54" s="100"/>
      <c r="Q54" s="100"/>
      <c r="R54" s="100"/>
      <c r="S54" s="100"/>
      <c r="T54" s="100"/>
      <c r="U54" s="100"/>
      <c r="V54" s="100"/>
      <c r="W54" s="100"/>
    </row>
    <row r="55" spans="1:33" ht="19.5" customHeight="1">
      <c r="A55" s="60"/>
      <c r="B55" s="14">
        <f>+$B$54+1</f>
        <v>17</v>
      </c>
      <c r="C55" s="15" t="s">
        <v>118</v>
      </c>
      <c r="D55" s="95"/>
      <c r="E55" s="97">
        <f>+RUBRADO!G118</f>
        <v>0</v>
      </c>
      <c r="F55" s="103"/>
      <c r="G55" s="60"/>
    </row>
    <row r="56" spans="1:33" ht="29.25" customHeight="1">
      <c r="A56" s="104"/>
      <c r="B56" s="105">
        <f>+$B$55+1</f>
        <v>18</v>
      </c>
      <c r="C56" s="106" t="s">
        <v>121</v>
      </c>
      <c r="D56" s="104"/>
      <c r="E56" s="107">
        <f>+$E$53+$E$54+$E$55</f>
        <v>0</v>
      </c>
      <c r="F56" s="108"/>
      <c r="G56" s="104"/>
      <c r="H56" s="109"/>
      <c r="I56" s="109"/>
      <c r="J56" s="109"/>
      <c r="K56" s="109"/>
      <c r="L56" s="109"/>
      <c r="M56" s="109"/>
      <c r="N56" s="109"/>
      <c r="O56" s="109"/>
      <c r="P56" s="109"/>
      <c r="Q56" s="109"/>
      <c r="R56" s="109"/>
      <c r="S56" s="109"/>
      <c r="T56" s="109"/>
      <c r="U56" s="109"/>
      <c r="V56" s="109"/>
      <c r="W56" s="109"/>
      <c r="X56" s="109"/>
      <c r="Y56" s="109"/>
      <c r="Z56" s="109"/>
      <c r="AA56" s="109"/>
      <c r="AB56" s="109"/>
      <c r="AC56" s="109"/>
      <c r="AD56" s="109"/>
      <c r="AE56" s="109"/>
      <c r="AF56" s="109"/>
      <c r="AG56" s="109"/>
    </row>
    <row r="57" spans="1:33" ht="19.5" customHeight="1"/>
    <row r="58" spans="1:33" ht="19.5" customHeight="1">
      <c r="A58" s="38"/>
      <c r="B58" s="135"/>
      <c r="C58" s="136"/>
      <c r="D58" s="136"/>
      <c r="E58" s="136"/>
      <c r="F58" s="136"/>
      <c r="G58" s="136"/>
      <c r="H58" s="137"/>
      <c r="J58" s="109"/>
      <c r="K58" s="109"/>
      <c r="L58" s="109"/>
      <c r="M58" s="109"/>
      <c r="N58" s="109"/>
      <c r="O58" s="109"/>
      <c r="P58" s="109"/>
      <c r="Q58" s="109"/>
    </row>
    <row r="59" spans="1:33" ht="19.5" customHeight="1">
      <c r="A59" s="38"/>
      <c r="B59" s="138"/>
      <c r="C59" s="139"/>
      <c r="D59" s="139"/>
      <c r="E59" s="139"/>
      <c r="F59" s="139"/>
      <c r="G59" s="139"/>
      <c r="H59" s="140"/>
      <c r="J59" s="109"/>
      <c r="K59" s="109"/>
      <c r="L59" s="109"/>
      <c r="M59" s="109"/>
      <c r="N59" s="109"/>
      <c r="O59" s="109"/>
      <c r="P59" s="109"/>
      <c r="Q59" s="109"/>
    </row>
    <row r="60" spans="1:33" ht="19.5" customHeight="1">
      <c r="A60" s="38"/>
      <c r="B60" s="138"/>
      <c r="C60" s="139"/>
      <c r="D60" s="139"/>
      <c r="E60" s="139"/>
      <c r="F60" s="139"/>
      <c r="G60" s="139"/>
      <c r="H60" s="140"/>
      <c r="J60" s="109"/>
      <c r="K60" s="109"/>
      <c r="L60" s="109"/>
      <c r="M60" s="109"/>
      <c r="N60" s="109"/>
      <c r="O60" s="109"/>
      <c r="P60" s="109"/>
      <c r="Q60" s="109"/>
    </row>
    <row r="61" spans="1:33" ht="19.5" customHeight="1">
      <c r="A61" s="38"/>
      <c r="B61" s="141"/>
      <c r="C61" s="142"/>
      <c r="D61" s="142"/>
      <c r="E61" s="142"/>
      <c r="F61" s="142"/>
      <c r="G61" s="142"/>
      <c r="H61" s="143"/>
      <c r="J61" s="109"/>
      <c r="K61" s="109"/>
      <c r="L61" s="109"/>
      <c r="M61" s="109"/>
      <c r="N61" s="109"/>
      <c r="O61" s="109"/>
      <c r="P61" s="109"/>
      <c r="Q61" s="109"/>
    </row>
    <row r="62" spans="1:33" ht="14.25" customHeight="1"/>
    <row r="63" spans="1:33" ht="14.25" customHeight="1"/>
    <row r="64" spans="1:33"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3.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3.5" customHeight="1"/>
    <row r="118" ht="14.25" customHeight="1"/>
    <row r="119" ht="14.25" customHeight="1"/>
    <row r="120" ht="14.25" customHeight="1"/>
    <row r="121" ht="14.25" customHeight="1"/>
    <row r="122" ht="13.5" customHeight="1"/>
    <row r="123" ht="14.25" customHeight="1"/>
    <row r="124" ht="14.25" customHeight="1"/>
    <row r="125" ht="14.25" customHeight="1"/>
    <row r="126" ht="14.25" customHeight="1"/>
    <row r="127" ht="15.75" customHeight="1"/>
    <row r="128" ht="14.25" customHeight="1"/>
    <row r="129" ht="14.25" customHeight="1"/>
    <row r="130" ht="14.25" customHeight="1"/>
    <row r="131" ht="14.25" customHeight="1"/>
    <row r="132" ht="14.25" customHeight="1"/>
    <row r="133" ht="15.75" customHeight="1"/>
    <row r="134" ht="14.25" customHeight="1"/>
    <row r="135" ht="14.25" customHeight="1"/>
    <row r="136" ht="14.25" customHeight="1"/>
    <row r="137" ht="14.25" customHeight="1"/>
    <row r="138" ht="14.25" customHeight="1"/>
    <row r="139" ht="14.25" customHeight="1"/>
    <row r="140" ht="14.25" customHeight="1"/>
    <row r="141" ht="13.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28.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sheetData>
  <mergeCells count="12">
    <mergeCell ref="B4:G4"/>
    <mergeCell ref="D5:D6"/>
    <mergeCell ref="H5:H6"/>
    <mergeCell ref="B7:G7"/>
    <mergeCell ref="B1:C1"/>
    <mergeCell ref="D1:G1"/>
    <mergeCell ref="K1:Q1"/>
    <mergeCell ref="B2:G2"/>
    <mergeCell ref="B3:C3"/>
    <mergeCell ref="D3:E3"/>
    <mergeCell ref="F3:H3"/>
    <mergeCell ref="K3:L3"/>
  </mergeCells>
  <printOptions horizontalCentered="1"/>
  <pageMargins left="0.78740157480314998" right="0.39370078740157505" top="1.3401574803149601" bottom="1.3401574803149601" header="0" footer="0"/>
  <pageSetup paperSize="0" fitToWidth="0" fitToHeight="0" pageOrder="overThenDown" orientation="portrait" horizontalDpi="0" verticalDpi="0" copies="0"/>
  <headerFooter alignWithMargins="0">
    <oddHeader>&amp;R&amp;"Arial1,Regular"&amp;11Rubrado Base | Versión 1.0</oddHeader>
    <oddFooter>&amp;C&amp;"Arial1,Regular"&amp;11&amp;P | &amp;R&amp;"Arial1,Regular"&amp;11NL+EG | nl</oddFooter>
  </headerFooter>
</worksheet>
</file>

<file path=docProps/app.xml><?xml version="1.0" encoding="utf-8"?>
<Properties xmlns="http://schemas.openxmlformats.org/officeDocument/2006/extended-properties" xmlns:vt="http://schemas.openxmlformats.org/officeDocument/2006/docPropsVTypes">
  <TotalTime>71</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RUBRADO</vt:lpstr>
      <vt:lpstr>CRONO+FLUJO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Esteban</dc:creator>
  <cp:lastModifiedBy>Marcelo Marques</cp:lastModifiedBy>
  <cp:revision>7</cp:revision>
  <dcterms:created xsi:type="dcterms:W3CDTF">2023-05-17T15:11:11Z</dcterms:created>
  <dcterms:modified xsi:type="dcterms:W3CDTF">2023-05-18T18:08:52Z</dcterms:modified>
</cp:coreProperties>
</file>